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43" i="4" l="1"/>
  <c r="D244" i="4"/>
  <c r="D245" i="4"/>
  <c r="D242" i="4"/>
  <c r="E244" i="4" l="1"/>
  <c r="E245" i="4"/>
  <c r="E242" i="4"/>
  <c r="F233" i="4"/>
  <c r="E234" i="4"/>
  <c r="E231" i="4"/>
  <c r="D246" i="4"/>
  <c r="D248" i="4" s="1"/>
  <c r="H247" i="4" s="1"/>
  <c r="B238" i="4"/>
  <c r="D235" i="4"/>
  <c r="E235" i="4" s="1"/>
  <c r="B227" i="4"/>
  <c r="F247" i="4"/>
  <c r="E247" i="4"/>
  <c r="F245" i="4"/>
  <c r="F243" i="4"/>
  <c r="E243" i="4"/>
  <c r="F234" i="4"/>
  <c r="F232" i="4"/>
  <c r="E232" i="4"/>
  <c r="D155" i="4"/>
  <c r="D156" i="4"/>
  <c r="D157" i="4"/>
  <c r="D154" i="4"/>
  <c r="D158" i="4"/>
  <c r="B150" i="4"/>
  <c r="F158" i="4"/>
  <c r="F154" i="4"/>
  <c r="B161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D101" i="4"/>
  <c r="D102" i="4"/>
  <c r="D99" i="4"/>
  <c r="D89" i="4"/>
  <c r="F89" i="4" s="1"/>
  <c r="D90" i="4"/>
  <c r="F90" i="4" s="1"/>
  <c r="D91" i="4"/>
  <c r="D88" i="4"/>
  <c r="E88" i="4" s="1"/>
  <c r="D92" i="4"/>
  <c r="F92" i="4" s="1"/>
  <c r="B84" i="4"/>
  <c r="E92" i="4"/>
  <c r="E90" i="4"/>
  <c r="E89" i="4"/>
  <c r="F88" i="4"/>
  <c r="D81" i="4"/>
  <c r="D166" i="4"/>
  <c r="D167" i="4"/>
  <c r="D168" i="4"/>
  <c r="D165" i="4"/>
  <c r="O28" i="2"/>
  <c r="M28" i="2"/>
  <c r="P29" i="2"/>
  <c r="N29" i="2"/>
  <c r="F231" i="4" l="1"/>
  <c r="F242" i="4"/>
  <c r="E157" i="4"/>
  <c r="E233" i="4"/>
  <c r="E230" i="4" s="1"/>
  <c r="F230" i="4"/>
  <c r="E241" i="4"/>
  <c r="D241" i="4"/>
  <c r="D240" i="4" s="1"/>
  <c r="F244" i="4"/>
  <c r="F241" i="4" s="1"/>
  <c r="F235" i="4"/>
  <c r="D230" i="4"/>
  <c r="D229" i="4" s="1"/>
  <c r="F246" i="4"/>
  <c r="F248" i="4" s="1"/>
  <c r="E246" i="4"/>
  <c r="E248" i="4" s="1"/>
  <c r="E155" i="4"/>
  <c r="D87" i="4"/>
  <c r="D86" i="4" s="1"/>
  <c r="E91" i="4"/>
  <c r="E87" i="4" s="1"/>
  <c r="E154" i="4"/>
  <c r="E158" i="4"/>
  <c r="F155" i="4"/>
  <c r="F157" i="4"/>
  <c r="F91" i="4"/>
  <c r="F87" i="4" s="1"/>
  <c r="H229" i="4" l="1"/>
  <c r="F240" i="4"/>
  <c r="E240" i="4"/>
  <c r="E229" i="4"/>
  <c r="F229" i="4"/>
  <c r="E86" i="4"/>
  <c r="F86" i="4"/>
  <c r="F156" i="4"/>
  <c r="F153" i="4" s="1"/>
  <c r="E156" i="4"/>
  <c r="E153" i="4" s="1"/>
  <c r="D153" i="4"/>
  <c r="D152" i="4" s="1"/>
  <c r="E152" i="4" l="1"/>
  <c r="F152" i="4"/>
  <c r="O14" i="2" l="1"/>
  <c r="M14" i="2"/>
  <c r="D76" i="4" l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D26" i="4"/>
  <c r="D28" i="4" s="1"/>
  <c r="B18" i="4"/>
  <c r="D15" i="4"/>
  <c r="D17" i="4" s="1"/>
  <c r="B7" i="4"/>
  <c r="D75" i="4" l="1"/>
  <c r="M21" i="2"/>
  <c r="O21" i="2" s="1"/>
  <c r="E75" i="4" l="1"/>
  <c r="F75" i="4"/>
  <c r="R52" i="3"/>
  <c r="M15" i="2" l="1"/>
  <c r="O15" i="2" s="1"/>
  <c r="M19" i="2" l="1"/>
  <c r="F71" i="4"/>
  <c r="E71" i="4"/>
  <c r="F60" i="4"/>
  <c r="E60" i="4"/>
  <c r="F49" i="4"/>
  <c r="E49" i="4"/>
  <c r="F38" i="4"/>
  <c r="E38" i="4"/>
  <c r="F27" i="4"/>
  <c r="E27" i="4"/>
  <c r="D223" i="4"/>
  <c r="D212" i="4"/>
  <c r="D201" i="4"/>
  <c r="D190" i="4"/>
  <c r="D179" i="4"/>
  <c r="D222" i="4" l="1"/>
  <c r="D221" i="4"/>
  <c r="D211" i="4"/>
  <c r="D210" i="4"/>
  <c r="D200" i="4"/>
  <c r="D199" i="4"/>
  <c r="D189" i="4"/>
  <c r="D188" i="4"/>
  <c r="D178" i="4"/>
  <c r="D177" i="4"/>
  <c r="D220" i="4"/>
  <c r="D198" i="4"/>
  <c r="D187" i="4"/>
  <c r="D176" i="4"/>
  <c r="M16" i="2" l="1"/>
  <c r="O16" i="2" s="1"/>
  <c r="M17" i="2"/>
  <c r="O17" i="2" s="1"/>
  <c r="O18" i="2"/>
  <c r="O19" i="2"/>
  <c r="M20" i="2"/>
  <c r="O20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N9" i="2"/>
  <c r="P9" i="2" s="1"/>
  <c r="N10" i="2"/>
  <c r="P10" i="2" s="1"/>
  <c r="N11" i="2"/>
  <c r="P11" i="2" s="1"/>
  <c r="N12" i="2"/>
  <c r="P12" i="2" s="1"/>
  <c r="N13" i="2"/>
  <c r="P13" i="2" s="1"/>
  <c r="N8" i="2"/>
  <c r="P8" i="2" s="1"/>
  <c r="F69" i="4"/>
  <c r="E69" i="4"/>
  <c r="F68" i="4"/>
  <c r="E68" i="4"/>
  <c r="F67" i="4"/>
  <c r="E67" i="4"/>
  <c r="F66" i="4"/>
  <c r="E66" i="4"/>
  <c r="E65" i="4" s="1"/>
  <c r="D65" i="4"/>
  <c r="E61" i="4"/>
  <c r="F61" i="4" s="1"/>
  <c r="F58" i="4"/>
  <c r="E58" i="4"/>
  <c r="F57" i="4"/>
  <c r="E57" i="4"/>
  <c r="F56" i="4"/>
  <c r="E56" i="4"/>
  <c r="F47" i="4"/>
  <c r="E47" i="4"/>
  <c r="F46" i="4"/>
  <c r="E46" i="4"/>
  <c r="F45" i="4"/>
  <c r="E45" i="4"/>
  <c r="F44" i="4"/>
  <c r="E44" i="4"/>
  <c r="E43" i="4" s="1"/>
  <c r="F43" i="4"/>
  <c r="D43" i="4"/>
  <c r="D224" i="4"/>
  <c r="F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E213" i="4"/>
  <c r="F212" i="4"/>
  <c r="E212" i="4"/>
  <c r="F211" i="4"/>
  <c r="E211" i="4"/>
  <c r="F210" i="4"/>
  <c r="E210" i="4"/>
  <c r="D202" i="4"/>
  <c r="E202" i="4" s="1"/>
  <c r="B194" i="4"/>
  <c r="D191" i="4"/>
  <c r="F201" i="4"/>
  <c r="E201" i="4"/>
  <c r="F200" i="4"/>
  <c r="E200" i="4"/>
  <c r="F199" i="4"/>
  <c r="E199" i="4"/>
  <c r="F198" i="4"/>
  <c r="F197" i="4" s="1"/>
  <c r="E198" i="4"/>
  <c r="E197" i="4" s="1"/>
  <c r="D197" i="4"/>
  <c r="F219" i="4" l="1"/>
  <c r="F72" i="4"/>
  <c r="E72" i="4"/>
  <c r="D196" i="4"/>
  <c r="E196" i="4" s="1"/>
  <c r="F202" i="4"/>
  <c r="D218" i="4"/>
  <c r="E218" i="4" s="1"/>
  <c r="E224" i="4"/>
  <c r="E219" i="4"/>
  <c r="F65" i="4"/>
  <c r="D42" i="4"/>
  <c r="E48" i="4"/>
  <c r="E50" i="4" s="1"/>
  <c r="D64" i="4"/>
  <c r="I64" i="4" s="1"/>
  <c r="F70" i="4"/>
  <c r="E70" i="4"/>
  <c r="F59" i="4"/>
  <c r="E59" i="4"/>
  <c r="F48" i="4"/>
  <c r="F50" i="4" s="1"/>
  <c r="F196" i="4"/>
  <c r="E42" i="4" l="1"/>
  <c r="I42" i="4"/>
  <c r="F42" i="4"/>
  <c r="F218" i="4"/>
  <c r="E64" i="4"/>
  <c r="F64" i="4"/>
  <c r="F16" i="4" l="1"/>
  <c r="E16" i="4"/>
  <c r="E249" i="4"/>
  <c r="F249" i="4"/>
  <c r="E250" i="4"/>
  <c r="F250" i="4"/>
  <c r="F191" i="4"/>
  <c r="B183" i="4"/>
  <c r="E191" i="4"/>
  <c r="F190" i="4"/>
  <c r="E190" i="4"/>
  <c r="F189" i="4"/>
  <c r="E189" i="4"/>
  <c r="F188" i="4"/>
  <c r="E188" i="4"/>
  <c r="F187" i="4"/>
  <c r="E187" i="4"/>
  <c r="F186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D175" i="4"/>
  <c r="D169" i="4"/>
  <c r="E169" i="4" s="1"/>
  <c r="F168" i="4"/>
  <c r="E168" i="4"/>
  <c r="F167" i="4"/>
  <c r="E167" i="4"/>
  <c r="F166" i="4"/>
  <c r="E166" i="4"/>
  <c r="F165" i="4"/>
  <c r="E165" i="4"/>
  <c r="E164" i="4" s="1"/>
  <c r="D164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F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F1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F78" i="4"/>
  <c r="F79" i="4"/>
  <c r="F80" i="4"/>
  <c r="F77" i="4"/>
  <c r="E78" i="4"/>
  <c r="E79" i="4"/>
  <c r="E80" i="4"/>
  <c r="E77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76" i="4" l="1"/>
  <c r="F76" i="4"/>
  <c r="E186" i="4"/>
  <c r="E26" i="4"/>
  <c r="E28" i="4" s="1"/>
  <c r="D20" i="4"/>
  <c r="E37" i="4"/>
  <c r="E39" i="4" s="1"/>
  <c r="D31" i="4"/>
  <c r="E175" i="4"/>
  <c r="E81" i="4"/>
  <c r="F131" i="4"/>
  <c r="F130" i="4" s="1"/>
  <c r="F142" i="4"/>
  <c r="F175" i="4"/>
  <c r="E142" i="4"/>
  <c r="E131" i="4"/>
  <c r="E130" i="4" s="1"/>
  <c r="F164" i="4"/>
  <c r="E120" i="4"/>
  <c r="F120" i="4"/>
  <c r="F21" i="4"/>
  <c r="D130" i="4"/>
  <c r="D174" i="4"/>
  <c r="F174" i="4" s="1"/>
  <c r="F98" i="4"/>
  <c r="E21" i="4"/>
  <c r="E32" i="4"/>
  <c r="F32" i="4"/>
  <c r="E98" i="4"/>
  <c r="E109" i="4"/>
  <c r="F109" i="4"/>
  <c r="D163" i="4"/>
  <c r="D108" i="4"/>
  <c r="E108" i="4" s="1"/>
  <c r="D185" i="4"/>
  <c r="F180" i="4"/>
  <c r="F169" i="4"/>
  <c r="D141" i="4"/>
  <c r="F147" i="4"/>
  <c r="D119" i="4"/>
  <c r="F37" i="4"/>
  <c r="F39" i="4" s="1"/>
  <c r="F81" i="4"/>
  <c r="F114" i="4"/>
  <c r="D9" i="4"/>
  <c r="E17" i="4"/>
  <c r="F103" i="4"/>
  <c r="F26" i="4"/>
  <c r="F28" i="4" s="1"/>
  <c r="D97" i="4"/>
  <c r="H75" i="4" s="1"/>
  <c r="E114" i="4"/>
  <c r="F12" i="4"/>
  <c r="F13" i="4"/>
  <c r="F14" i="4"/>
  <c r="F15" i="4"/>
  <c r="F11" i="4"/>
  <c r="E12" i="4"/>
  <c r="E13" i="4"/>
  <c r="E14" i="4"/>
  <c r="E15" i="4"/>
  <c r="E11" i="4"/>
  <c r="I20" i="4" l="1"/>
  <c r="I9" i="4"/>
  <c r="E31" i="4"/>
  <c r="I31" i="4"/>
  <c r="E20" i="4"/>
  <c r="E185" i="4"/>
  <c r="E141" i="4"/>
  <c r="E163" i="4"/>
  <c r="F163" i="4"/>
  <c r="E9" i="4"/>
  <c r="E97" i="4"/>
  <c r="E174" i="4"/>
  <c r="E10" i="4"/>
  <c r="F108" i="4"/>
  <c r="F10" i="4"/>
  <c r="F185" i="4"/>
  <c r="F31" i="4"/>
  <c r="F141" i="4"/>
  <c r="F9" i="4"/>
  <c r="F20" i="4"/>
  <c r="F97" i="4"/>
  <c r="E55" i="4" l="1"/>
  <c r="E54" i="4" s="1"/>
  <c r="F55" i="4"/>
  <c r="F54" i="4" s="1"/>
  <c r="D54" i="4"/>
  <c r="D53" i="4" s="1"/>
  <c r="D209" i="4"/>
  <c r="F209" i="4" s="1"/>
  <c r="F208" i="4" s="1"/>
  <c r="D208" i="4" l="1"/>
  <c r="D207" i="4" s="1"/>
  <c r="E207" i="4" s="1"/>
  <c r="F53" i="4"/>
  <c r="E53" i="4"/>
  <c r="E6" i="4" s="1"/>
  <c r="E209" i="4"/>
  <c r="E208" i="4" s="1"/>
  <c r="H9" i="4" l="1"/>
  <c r="I53" i="4"/>
  <c r="D6" i="4"/>
  <c r="D251" i="4" s="1"/>
  <c r="D255" i="4" s="1"/>
  <c r="F207" i="4"/>
  <c r="F6" i="4" s="1"/>
  <c r="E251" i="4"/>
  <c r="F251" i="4" l="1"/>
</calcChain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<sst xmlns="http://schemas.openxmlformats.org/spreadsheetml/2006/main" count="2689" uniqueCount="471">
  <si>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</si>
  <si>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</si>
  <si>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</si>
  <si>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</si>
  <si>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</si>
  <si>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</si>
  <si>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</si>
  <si>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</si>
  <si>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</si>
  <si>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</si>
  <si>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</si>
  <si>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</si>
  <si>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</si>
  <si>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</si>
  <si>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</si>
  <si>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</si>
  <si>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</si>
  <si>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</si>
  <si>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</si>
  <si>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</si>
  <si>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</si>
  <si>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</si>
  <si>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</si>
  <si>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</si>
  <si>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</si>
  <si>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</si>
  <si>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</si>
  <si>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</si>
  <si>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</si>
  <si>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</si>
  <si>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</si>
  <si>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</si>
  <si>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</si>
  <si>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</si>
  <si>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</si>
  <si>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</si>
  <si>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</si>
  <si>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</si>
  <si>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</si>
  <si>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</si>
  <si>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</si>
  <si>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</si>
  <si>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</si>
  <si>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</si>
  <si>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</si>
  <si>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</si>
  <si>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</si>
  <si>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</si>
  <si>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</si>
  <si>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</si>
  <si>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</si>
  <si>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</si>
  <si>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</si>
  <si>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</si>
  <si>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</si>
  <si>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</si>
  <si>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</si>
  <si>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</si>
  <si>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</si>
  <si>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</si>
  <si>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</si>
  <si>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</si>
  <si>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</si>
  <si>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</si>
  <si>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</si>
  <si>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</si>
  <si>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</si>
  <si>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</si>
  <si>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</si>
  <si>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</si>
  <si>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</si>
  <si>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</si>
  <si>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</si>
  <si>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</si>
  <si>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</si>
  <si>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</si>
  <si>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</si>
  <si>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</si>
  <si>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</si>
  <si>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</si>
  <si>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</si>
  <si>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</si>
  <si>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</si>
  <si>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</si>
  <si>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</si>
  <si>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</si>
  <si>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</si>
  <si>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</si>
  <si>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</si>
  <si>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</si>
  <si>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</si>
  <si>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</si>
  <si>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</si>
  <si>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</si>
  <si>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</si>
  <si>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</si>
  <si>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</si>
  <si>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</si>
  <si>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</si>
  <si>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</si>
  <si>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</si>
  <si>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</si>
  <si>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</si>
  <si>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</si>
  <si>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</si>
  <si>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</si>
  <si>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</si>
  <si>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</si>
  <si>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</si>
  <si>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</si>
  <si>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</si>
  <si>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</si>
  <si>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</si>
  <si>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</si>
  <si>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</si>
  <si>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</si>
  <si>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</si>
  <si>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</si>
  <si>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</si>
  <si>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</si>
  <si>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</si>
  <si>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</si>
  <si>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</si>
  <si>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</si>
  <si>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</si>
  <si>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</si>
  <si>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</si>
  <si>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</si>
  <si>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</si>
  <si>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</si>
  <si>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</si>
  <si>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</si>
  <si>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</si>
  <si>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</si>
  <si>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</si>
  <si>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</si>
  <si>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</si>
  <si>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</si>
  <si>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</si>
  <si>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</si>
  <si>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</si>
  <si>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</si>
  <si>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</si>
  <si>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</si>
  <si>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</si>
  <si>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</si>
  <si>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</si>
  <si>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</si>
  <si>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</si>
  <si>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</si>
  <si>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</si>
  <si>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</si>
  <si>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</si>
  <si>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</si>
  <si>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</si>
  <si>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</si>
  <si>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</si>
  <si>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</si>
  <si>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</si>
  <si>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</si>
  <si>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</si>
  <si>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</si>
  <si>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</si>
  <si>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</si>
  <si>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</si>
  <si>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</si>
  <si>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</si>
  <si>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</si>
  <si>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</si>
  <si>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</si>
  <si>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</si>
  <si>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</si>
  <si>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</si>
  <si>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</si>
  <si>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</si>
  <si>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</si>
  <si>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</si>
  <si>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</si>
  <si>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</si>
  <si>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</si>
  <si>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</si>
  <si>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</si>
  <si>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</si>
  <si>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</si>
  <si>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</si>
  <si>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</si>
  <si>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</si>
  <si>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</si>
  <si>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</si>
  <si>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</si>
  <si>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</si>
  <si>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</si>
  <si>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</si>
  <si>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</si>
  <si>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</si>
  <si>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</si>
  <si>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</si>
  <si>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</si>
  <si>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</si>
  <si>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</si>
  <si>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</si>
  <si>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</si>
  <si>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</si>
  <si>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</si>
  <si>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</si>
  <si>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</si>
  <si>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</si>
  <si>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</si>
  <si>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</si>
  <si>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</si>
  <si>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</si>
  <si>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</si>
  <si>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</si>
  <si>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</si>
  <si>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</si>
  <si>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</si>
  <si>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</si>
  <si>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</si>
  <si>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</si>
  <si>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</si>
  <si>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</si>
  <si>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</si>
  <si>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</si>
  <si>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</si>
  <si>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</si>
  <si>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</si>
  <si>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</si>
  <si>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</si>
  <si>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</si>
  <si>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</si>
  <si>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</si>
  <si>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</si>
  <si>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</si>
  <si>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</si>
  <si>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</si>
  <si>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</si>
  <si>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</si>
  <si>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</si>
  <si>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</si>
  <si>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</si>
  <si>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</si>
  <si>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</si>
  <si>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</si>
  <si>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</si>
  <si>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</si>
  <si>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</si>
  <si>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</si>
  <si>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</si>
  <si>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</si>
  <si>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</si>
  <si>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</si>
  <si>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</si>
  <si>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</si>
  <si>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</si>
  <si>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</si>
  <si>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</si>
  <si>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</si>
  <si>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</si>
  <si>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</si>
  <si>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</si>
  <si>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</si>
  <si>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</si>
  <si>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</si>
  <si>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</si>
  <si>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</si>
  <si>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</si>
  <si>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</si>
  <si>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</si>
  <si>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</si>
  <si>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</si>
  <si>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</si>
  <si>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</si>
  <si>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</si>
  <si>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</si>
  <si>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</si>
  <si>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</si>
  <si>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</si>
  <si>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</si>
  <si>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</si>
  <si>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</si>
  <si>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</si>
  <si>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</si>
  <si>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</si>
  <si>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</si>
  <si>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</si>
  <si>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</si>
  <si>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</si>
  <si>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</si>
  <si>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</si>
  <si>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</si>
  <si>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</si>
  <si>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</si>
  <si>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</si>
  <si>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</si>
  <si>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</si>
  <si>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</si>
  <si>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</si>
  <si>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</si>
  <si>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</si>
  <si>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</si>
  <si>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</si>
  <si>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</si>
  <si>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</si>
  <si>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</si>
  <si>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</si>
  <si>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</si>
  <si>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</si>
  <si>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</si>
  <si>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</si>
  <si>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</si>
  <si>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</si>
  <si>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</si>
  <si>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</si>
  <si>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</si>
  <si>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</si>
  <si>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</si>
  <si>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</si>
  <si>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</si>
  <si>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</si>
  <si>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</si>
  <si>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</si>
  <si>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</si>
  <si>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</si>
  <si>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</si>
  <si>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</si>
  <si>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</si>
  <si>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</si>
  <si>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</si>
  <si>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</si>
  <si>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</si>
  <si>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</si>
  <si>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</si>
  <si>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</si>
  <si>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</si>
  <si>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</si>
  <si>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</si>
  <si>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</si>
  <si>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</si>
  <si>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</si>
  <si>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</si>
  <si>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</si>
  <si>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</si>
  <si>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</si>
  <si>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</si>
  <si>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</si>
  <si>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</si>
  <si>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</si>
  <si>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</si>
  <si>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</si>
  <si>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</si>
  <si>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</si>
  <si>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</si>
  <si>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</si>
  <si>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</si>
  <si>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</si>
  <si>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</si>
  <si>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</si>
  <si>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</si>
  <si>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</si>
  <si>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</si>
  <si>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</si>
  <si>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</si>
  <si>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</si>
  <si>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</si>
  <si>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</si>
  <si>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</si>
  <si>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</si>
  <si>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</si>
  <si>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</si>
  <si>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</si>
  <si>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</si>
  <si>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</si>
  <si>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</si>
  <si>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</si>
  <si>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</si>
  <si>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</si>
  <si>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</si>
  <si>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</si>
  <si>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</si>
  <si>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</si>
  <si>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</si>
  <si>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</si>
  <si>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</si>
  <si>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</si>
  <si>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</si>
  <si>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</si>
  <si>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</si>
  <si>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</si>
  <si>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</si>
  <si>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</si>
  <si>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</si>
  <si>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</si>
  <si>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</si>
  <si>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</si>
  <si>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</si>
  <si>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</si>
  <si>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</si>
  <si>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</si>
  <si>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</si>
  <si>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</si>
  <si>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</si>
  <si>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</si>
  <si>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</si>
  <si>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</si>
  <si>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</si>
  <si>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</si>
  <si>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</si>
  <si>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</si>
  <si>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</si>
  <si>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</si>
  <si>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</si>
  <si>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</si>
  <si>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</si>
  <si>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</si>
  <si>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</si>
  <si>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</si>
  <si>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</si>
  <si>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</si>
  <si>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</si>
  <si>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</si>
  <si>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</si>
  <si>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</si>
  <si>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</si>
  <si>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</si>
  <si>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</si>
  <si>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</si>
  <si>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</si>
  <si>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</si>
  <si>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</si>
  <si>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</si>
  <si>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</si>
  <si>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</si>
  <si>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</si>
  <si>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</si>
  <si>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</si>
  <si>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</si>
  <si>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</si>
  <si>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</si>
  <si>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</si>
  <si>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</si>
  <si>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</si>
  <si>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</si>
  <si>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</si>
  <si>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</si>
  <si>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</si>
  <si>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</si>
  <si>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</si>
  <si>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</si>
  <si>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</si>
  <si>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</si>
  <si>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</si>
  <si>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</si>
  <si>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</si>
  <si>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</si>
  <si>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</si>
  <si>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</si>
  <si>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</si>
  <si>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</si>
  <si>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</si>
  <si>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</si>
  <si>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</si>
  <si>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</si>
  <si>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</si>
  <si>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</si>
  <si>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</si>
  <si>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государственное бюджетное учреждение "Комплексный центр социального обслуживания населения" Селижаровского  муниципального округа</t>
  </si>
  <si>
    <t>Жукова Галина Евгеньевна</t>
  </si>
  <si>
    <t>22889000Р69100310002002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</si>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</sst>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4" zoomScale="60" zoomScaleNormal="100" workbookViewId="0">
      <selection activeCell="K13" sqref="K13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48" t="s">
        <v>0</v>
      </c>
      <c r="B2" s="48" t="s">
        <v>0</v>
      </c>
      <c r="C2" s="48" t="s">
        <v>0</v>
      </c>
      <c r="D2" s="48" t="s">
        <v>0</v>
      </c>
      <c r="E2" s="59" t="s">
        <v>1</v>
      </c>
      <c r="F2" s="59"/>
      <c r="G2" s="59"/>
    </row>
    <row r="3" spans="1:7" ht="18" customHeight="1" x14ac:dyDescent="0.2">
      <c r="A3" s="48" t="s">
        <v>0</v>
      </c>
      <c r="B3" s="48" t="s">
        <v>0</v>
      </c>
      <c r="C3" s="48" t="s">
        <v>0</v>
      </c>
      <c r="D3" s="48" t="s">
        <v>0</v>
      </c>
      <c r="E3" s="58" t="s">
        <v>0</v>
      </c>
      <c r="F3" s="58" t="s">
        <v>0</v>
      </c>
      <c r="G3" s="58" t="s">
        <v>0</v>
      </c>
    </row>
    <row r="4" spans="1:7" ht="18" customHeight="1" x14ac:dyDescent="0.2">
      <c r="A4" s="48" t="s">
        <v>0</v>
      </c>
      <c r="B4" s="48" t="s">
        <v>0</v>
      </c>
      <c r="C4" s="48" t="s">
        <v>0</v>
      </c>
      <c r="D4" s="48" t="s">
        <v>0</v>
      </c>
      <c r="E4" s="58" t="s">
        <v>0</v>
      </c>
      <c r="F4" s="58" t="s">
        <v>0</v>
      </c>
      <c r="G4" s="58" t="s">
        <v>0</v>
      </c>
    </row>
    <row r="5" spans="1:7" ht="77.25" customHeight="1" x14ac:dyDescent="0.2">
      <c r="A5" s="48" t="s">
        <v>0</v>
      </c>
      <c r="B5" s="48" t="s">
        <v>0</v>
      </c>
      <c r="C5" s="48" t="s">
        <v>0</v>
      </c>
      <c r="D5" s="48" t="s">
        <v>0</v>
      </c>
      <c r="E5" s="60" t="s">
        <v>2</v>
      </c>
      <c r="F5" s="60"/>
      <c r="G5" s="60"/>
    </row>
    <row r="6" spans="1:7" ht="12.75" customHeight="1" x14ac:dyDescent="0.2">
      <c r="A6" s="48" t="s">
        <v>0</v>
      </c>
      <c r="B6" s="48" t="s">
        <v>0</v>
      </c>
      <c r="C6" s="48" t="s">
        <v>0</v>
      </c>
      <c r="D6" s="48" t="s">
        <v>0</v>
      </c>
      <c r="E6" s="60" t="s">
        <v>3</v>
      </c>
      <c r="F6" s="60"/>
      <c r="G6" s="60"/>
    </row>
    <row r="7" spans="1:7" ht="35.25" customHeight="1" x14ac:dyDescent="0.2">
      <c r="A7" s="48" t="s">
        <v>0</v>
      </c>
      <c r="B7" s="48" t="s">
        <v>0</v>
      </c>
      <c r="C7" s="48" t="s">
        <v>0</v>
      </c>
      <c r="D7" s="48" t="s">
        <v>0</v>
      </c>
      <c r="E7" s="72" t="s">
        <v>469</v>
      </c>
      <c r="F7" s="73"/>
      <c r="G7" s="73"/>
    </row>
    <row r="8" spans="1:7" ht="30.4" customHeight="1" x14ac:dyDescent="0.2">
      <c r="A8" s="48" t="s">
        <v>0</v>
      </c>
      <c r="B8" s="48" t="s">
        <v>0</v>
      </c>
      <c r="C8" s="48" t="s">
        <v>0</v>
      </c>
      <c r="D8" s="48" t="s">
        <v>0</v>
      </c>
      <c r="E8" s="57" t="s">
        <v>4</v>
      </c>
      <c r="F8" s="57"/>
      <c r="G8" s="57"/>
    </row>
    <row r="9" spans="1:7" ht="31.35" customHeight="1" x14ac:dyDescent="0.2">
      <c r="A9" s="48" t="s">
        <v>0</v>
      </c>
      <c r="B9" s="48" t="s">
        <v>0</v>
      </c>
      <c r="C9" s="48" t="s">
        <v>0</v>
      </c>
      <c r="D9" s="48" t="s">
        <v>0</v>
      </c>
      <c r="E9" s="47" t="s">
        <v>0</v>
      </c>
      <c r="F9" s="47" t="s">
        <v>0</v>
      </c>
      <c r="G9" s="74" t="s">
        <v>470</v>
      </c>
    </row>
    <row r="10" spans="1:7" ht="12.75" customHeight="1" x14ac:dyDescent="0.2">
      <c r="A10" s="48" t="s">
        <v>0</v>
      </c>
      <c r="B10" s="48" t="s">
        <v>0</v>
      </c>
      <c r="C10" s="48" t="s">
        <v>0</v>
      </c>
      <c r="D10" s="48" t="s">
        <v>0</v>
      </c>
      <c r="E10" s="47" t="s">
        <v>0</v>
      </c>
      <c r="F10" s="47" t="s">
        <v>0</v>
      </c>
      <c r="G10" s="1" t="s">
        <v>5</v>
      </c>
    </row>
    <row r="11" spans="1:7" ht="12.75" customHeight="1" x14ac:dyDescent="0.2">
      <c r="A11" s="48" t="s">
        <v>0</v>
      </c>
      <c r="B11" s="48" t="s">
        <v>0</v>
      </c>
      <c r="C11" s="48" t="s">
        <v>0</v>
      </c>
      <c r="D11" s="48" t="s">
        <v>0</v>
      </c>
      <c r="E11" s="47" t="s">
        <v>0</v>
      </c>
      <c r="F11" s="47" t="s">
        <v>0</v>
      </c>
      <c r="G11" s="49" t="s">
        <v>6</v>
      </c>
    </row>
    <row r="12" spans="1:7" ht="12.75" customHeight="1" x14ac:dyDescent="0.2">
      <c r="A12" s="48" t="s">
        <v>0</v>
      </c>
      <c r="B12" s="48" t="s">
        <v>0</v>
      </c>
      <c r="C12" s="48" t="s">
        <v>0</v>
      </c>
      <c r="D12" s="48" t="s">
        <v>0</v>
      </c>
      <c r="E12" s="47" t="s">
        <v>0</v>
      </c>
      <c r="F12" s="47" t="s">
        <v>0</v>
      </c>
      <c r="G12" s="51" t="s">
        <v>468</v>
      </c>
    </row>
    <row r="13" spans="1:7" ht="30.2" customHeight="1" x14ac:dyDescent="0.2">
      <c r="A13" s="48" t="s">
        <v>0</v>
      </c>
      <c r="B13" s="48" t="s">
        <v>0</v>
      </c>
      <c r="C13" s="48" t="s">
        <v>0</v>
      </c>
      <c r="D13" s="48" t="s">
        <v>0</v>
      </c>
      <c r="E13" s="54" t="s">
        <v>7</v>
      </c>
      <c r="F13" s="54"/>
      <c r="G13" s="54"/>
    </row>
    <row r="14" spans="1:7" ht="12.75" customHeight="1" x14ac:dyDescent="0.2">
      <c r="A14" s="48" t="s">
        <v>0</v>
      </c>
      <c r="B14" s="48" t="s">
        <v>0</v>
      </c>
      <c r="C14" s="48" t="s">
        <v>0</v>
      </c>
      <c r="D14" s="48" t="s">
        <v>0</v>
      </c>
      <c r="E14" s="57" t="s">
        <v>8</v>
      </c>
      <c r="F14" s="57"/>
      <c r="G14" s="57"/>
    </row>
    <row r="15" spans="1:7" ht="27.2" customHeight="1" x14ac:dyDescent="0.2">
      <c r="A15" s="48" t="s">
        <v>0</v>
      </c>
      <c r="B15" s="48" t="s">
        <v>0</v>
      </c>
      <c r="C15" s="48" t="s">
        <v>0</v>
      </c>
      <c r="D15" s="48" t="s">
        <v>0</v>
      </c>
      <c r="E15" s="47" t="s">
        <v>0</v>
      </c>
      <c r="F15" s="47" t="s">
        <v>0</v>
      </c>
      <c r="G15" s="50" t="s">
        <v>466</v>
      </c>
    </row>
    <row r="16" spans="1:7" ht="12.75" customHeight="1" x14ac:dyDescent="0.2">
      <c r="A16" s="48" t="s">
        <v>0</v>
      </c>
      <c r="B16" s="48" t="s">
        <v>0</v>
      </c>
      <c r="C16" s="48" t="s">
        <v>0</v>
      </c>
      <c r="D16" s="48" t="s">
        <v>0</v>
      </c>
      <c r="E16" s="47" t="s">
        <v>0</v>
      </c>
      <c r="F16" s="47" t="s">
        <v>0</v>
      </c>
      <c r="G16" s="1" t="s">
        <v>5</v>
      </c>
    </row>
    <row r="17" spans="1:7" ht="12.75" customHeight="1" x14ac:dyDescent="0.2">
      <c r="A17" s="48" t="s">
        <v>0</v>
      </c>
      <c r="B17" s="48" t="s">
        <v>0</v>
      </c>
      <c r="C17" s="48" t="s">
        <v>0</v>
      </c>
      <c r="D17" s="48" t="s">
        <v>0</v>
      </c>
      <c r="E17" s="47" t="s">
        <v>0</v>
      </c>
      <c r="F17" s="47" t="s">
        <v>0</v>
      </c>
      <c r="G17" s="49" t="s">
        <v>9</v>
      </c>
    </row>
    <row r="18" spans="1:7" ht="12.75" customHeight="1" x14ac:dyDescent="0.2">
      <c r="A18" s="48" t="s">
        <v>0</v>
      </c>
      <c r="B18" s="48" t="s">
        <v>0</v>
      </c>
      <c r="C18" s="48" t="s">
        <v>0</v>
      </c>
      <c r="D18" s="48" t="s">
        <v>0</v>
      </c>
      <c r="E18" s="47" t="s">
        <v>0</v>
      </c>
      <c r="F18" s="47" t="s">
        <v>0</v>
      </c>
      <c r="G18" s="51" t="s">
        <v>468</v>
      </c>
    </row>
    <row r="19" spans="1:7" ht="23.65" customHeight="1" x14ac:dyDescent="0.2">
      <c r="A19" s="48" t="s">
        <v>0</v>
      </c>
      <c r="B19" s="48" t="s">
        <v>0</v>
      </c>
      <c r="C19" s="48" t="s">
        <v>0</v>
      </c>
      <c r="D19" s="48" t="s">
        <v>0</v>
      </c>
      <c r="E19" s="54" t="s">
        <v>10</v>
      </c>
      <c r="F19" s="54"/>
      <c r="G19" s="54"/>
    </row>
    <row r="20" spans="1:7" ht="29.45" customHeight="1" x14ac:dyDescent="0.2">
      <c r="A20" s="48" t="s">
        <v>0</v>
      </c>
      <c r="B20" s="48" t="s">
        <v>0</v>
      </c>
      <c r="C20" s="48" t="s">
        <v>0</v>
      </c>
      <c r="D20" s="48" t="s">
        <v>0</v>
      </c>
      <c r="E20" s="57" t="s">
        <v>11</v>
      </c>
      <c r="F20" s="57"/>
      <c r="G20" s="57"/>
    </row>
    <row r="21" spans="1:7" ht="25.9" customHeight="1" x14ac:dyDescent="0.2">
      <c r="A21" s="48" t="s">
        <v>0</v>
      </c>
      <c r="B21" s="48" t="s">
        <v>0</v>
      </c>
      <c r="C21" s="48" t="s">
        <v>0</v>
      </c>
      <c r="D21" s="48" t="s">
        <v>0</v>
      </c>
      <c r="E21" s="47" t="s">
        <v>0</v>
      </c>
      <c r="F21" s="47" t="s">
        <v>0</v>
      </c>
      <c r="G21" s="49"/>
    </row>
    <row r="22" spans="1:7" ht="12.75" customHeight="1" x14ac:dyDescent="0.2">
      <c r="A22" s="48" t="s">
        <v>0</v>
      </c>
      <c r="B22" s="48" t="s">
        <v>0</v>
      </c>
      <c r="C22" s="48" t="s">
        <v>0</v>
      </c>
      <c r="D22" s="48" t="s">
        <v>0</v>
      </c>
      <c r="E22" s="47" t="s">
        <v>0</v>
      </c>
      <c r="F22" s="47" t="s">
        <v>0</v>
      </c>
      <c r="G22" s="47" t="s">
        <v>5</v>
      </c>
    </row>
    <row r="23" spans="1:7" ht="12.75" customHeight="1" x14ac:dyDescent="0.2">
      <c r="A23" s="48" t="s">
        <v>0</v>
      </c>
      <c r="B23" s="48" t="s">
        <v>0</v>
      </c>
      <c r="C23" s="48" t="s">
        <v>0</v>
      </c>
      <c r="D23" s="48" t="s">
        <v>0</v>
      </c>
      <c r="E23" s="47" t="s">
        <v>0</v>
      </c>
      <c r="F23" s="47" t="s">
        <v>0</v>
      </c>
      <c r="G23" s="49" t="s">
        <v>12</v>
      </c>
    </row>
    <row r="24" spans="1:7" ht="12.75" customHeight="1" x14ac:dyDescent="0.2">
      <c r="A24" s="48" t="s">
        <v>0</v>
      </c>
      <c r="B24" s="48" t="s">
        <v>0</v>
      </c>
      <c r="C24" s="48" t="s">
        <v>0</v>
      </c>
      <c r="D24" s="48" t="s">
        <v>0</v>
      </c>
      <c r="E24" s="47" t="s">
        <v>0</v>
      </c>
      <c r="F24" s="47" t="s">
        <v>0</v>
      </c>
      <c r="G24" s="51" t="s">
        <v>468</v>
      </c>
    </row>
    <row r="25" spans="1:7" ht="18" customHeight="1" x14ac:dyDescent="0.2">
      <c r="A25" s="48" t="s">
        <v>0</v>
      </c>
      <c r="B25" s="48" t="s">
        <v>0</v>
      </c>
      <c r="C25" s="48" t="s">
        <v>0</v>
      </c>
      <c r="D25" s="48" t="s">
        <v>0</v>
      </c>
      <c r="E25" s="47" t="s">
        <v>0</v>
      </c>
      <c r="F25" s="47" t="s">
        <v>0</v>
      </c>
      <c r="G25" s="47" t="s">
        <v>0</v>
      </c>
    </row>
    <row r="26" spans="1:7" ht="24.95" customHeight="1" x14ac:dyDescent="0.2">
      <c r="A26" s="58" t="s">
        <v>13</v>
      </c>
      <c r="B26" s="58"/>
      <c r="C26" s="58"/>
      <c r="D26" s="58"/>
      <c r="E26" s="58"/>
      <c r="F26" s="58"/>
      <c r="G26" s="58"/>
    </row>
    <row r="27" spans="1:7" ht="12.75" customHeight="1" x14ac:dyDescent="0.2">
      <c r="A27" s="53" t="s">
        <v>465</v>
      </c>
      <c r="B27" s="54"/>
      <c r="C27" s="54"/>
      <c r="D27" s="54"/>
      <c r="E27" s="54"/>
      <c r="F27" s="54"/>
      <c r="G27" s="54"/>
    </row>
    <row r="28" spans="1:7" ht="12.75" customHeight="1" x14ac:dyDescent="0.2">
      <c r="A28" s="55" t="s">
        <v>14</v>
      </c>
      <c r="B28" s="55"/>
      <c r="C28" s="55"/>
      <c r="D28" s="55"/>
      <c r="E28" s="55"/>
      <c r="F28" s="55"/>
      <c r="G28" s="55"/>
    </row>
    <row r="29" spans="1:7" ht="18" customHeight="1" x14ac:dyDescent="0.2">
      <c r="A29" s="56" t="s">
        <v>453</v>
      </c>
      <c r="B29" s="54"/>
      <c r="C29" s="54"/>
      <c r="D29" s="54"/>
      <c r="E29" s="54"/>
      <c r="F29" s="54"/>
      <c r="G29" s="5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8" zoomScale="69" zoomScaleNormal="69" workbookViewId="0">
      <selection activeCell="K28" sqref="K2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3.950000000000003" customHeight="1" x14ac:dyDescent="0.2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88.25" customHeight="1" x14ac:dyDescent="0.2">
      <c r="A4" s="61" t="s">
        <v>173</v>
      </c>
      <c r="B4" s="61" t="s">
        <v>174</v>
      </c>
      <c r="C4" s="61" t="s">
        <v>175</v>
      </c>
      <c r="D4" s="61" t="s">
        <v>176</v>
      </c>
      <c r="E4" s="61"/>
      <c r="F4" s="61"/>
      <c r="G4" s="61" t="s">
        <v>177</v>
      </c>
      <c r="H4" s="61"/>
      <c r="I4" s="61" t="s">
        <v>178</v>
      </c>
      <c r="J4" s="61"/>
      <c r="K4" s="62" t="s">
        <v>20</v>
      </c>
      <c r="L4" s="62"/>
      <c r="M4" s="62"/>
      <c r="N4" s="62"/>
      <c r="O4" s="62"/>
      <c r="P4" s="62"/>
      <c r="Q4" s="62" t="s">
        <v>21</v>
      </c>
      <c r="R4" s="62"/>
      <c r="S4" s="62"/>
    </row>
    <row r="5" spans="1:19" ht="36.75" customHeight="1" x14ac:dyDescent="0.2">
      <c r="A5" s="61"/>
      <c r="B5" s="61"/>
      <c r="C5" s="61"/>
      <c r="D5" s="61" t="s">
        <v>22</v>
      </c>
      <c r="E5" s="61" t="s">
        <v>23</v>
      </c>
      <c r="F5" s="61" t="s">
        <v>24</v>
      </c>
      <c r="G5" s="61" t="s">
        <v>25</v>
      </c>
      <c r="H5" s="61" t="s">
        <v>26</v>
      </c>
      <c r="I5" s="61"/>
      <c r="J5" s="61"/>
      <c r="K5" s="62" t="s">
        <v>459</v>
      </c>
      <c r="L5" s="62"/>
      <c r="M5" s="62" t="s">
        <v>460</v>
      </c>
      <c r="N5" s="62"/>
      <c r="O5" s="62" t="s">
        <v>461</v>
      </c>
      <c r="P5" s="62"/>
      <c r="Q5" s="62" t="s">
        <v>0</v>
      </c>
      <c r="R5" s="62" t="s">
        <v>0</v>
      </c>
      <c r="S5" s="62" t="s">
        <v>0</v>
      </c>
    </row>
    <row r="6" spans="1:19" ht="71.25" customHeight="1" x14ac:dyDescent="0.2">
      <c r="A6" s="61"/>
      <c r="B6" s="61"/>
      <c r="C6" s="61"/>
      <c r="D6" s="61"/>
      <c r="E6" s="61"/>
      <c r="F6" s="61"/>
      <c r="G6" s="61"/>
      <c r="H6" s="61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00000000000001" customHeight="1" x14ac:dyDescent="0.2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 x14ac:dyDescent="0.2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35</v>
      </c>
      <c r="M8" s="4" t="s">
        <v>0</v>
      </c>
      <c r="N8" s="4">
        <f>L8</f>
        <v>35</v>
      </c>
      <c r="O8" s="4" t="s">
        <v>0</v>
      </c>
      <c r="P8" s="4">
        <f>N8</f>
        <v>35</v>
      </c>
      <c r="Q8" s="17" t="s">
        <v>181</v>
      </c>
      <c r="R8" s="17" t="s">
        <v>180</v>
      </c>
      <c r="S8" s="5" t="s">
        <v>179</v>
      </c>
    </row>
    <row r="9" spans="1:19" ht="196.35" customHeight="1" x14ac:dyDescent="0.2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33</v>
      </c>
      <c r="M9" s="4" t="s">
        <v>0</v>
      </c>
      <c r="N9" s="4">
        <f t="shared" ref="N9:N13" si="0">L9</f>
        <v>33</v>
      </c>
      <c r="O9" s="4" t="s">
        <v>0</v>
      </c>
      <c r="P9" s="4">
        <f t="shared" ref="P9:P13" si="1">N9</f>
        <v>33</v>
      </c>
      <c r="Q9" s="17" t="s">
        <v>181</v>
      </c>
      <c r="R9" s="17" t="s">
        <v>180</v>
      </c>
      <c r="S9" s="5" t="s">
        <v>179</v>
      </c>
    </row>
    <row r="10" spans="1:19" ht="196.35" customHeight="1" x14ac:dyDescent="0.2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26</v>
      </c>
      <c r="M10" s="4" t="s">
        <v>0</v>
      </c>
      <c r="N10" s="4">
        <f t="shared" si="0"/>
        <v>26</v>
      </c>
      <c r="O10" s="4" t="s">
        <v>0</v>
      </c>
      <c r="P10" s="4">
        <f t="shared" si="1"/>
        <v>26</v>
      </c>
      <c r="Q10" s="17" t="s">
        <v>181</v>
      </c>
      <c r="R10" s="17" t="s">
        <v>180</v>
      </c>
      <c r="S10" s="5" t="s">
        <v>179</v>
      </c>
    </row>
    <row r="11" spans="1:19" ht="196.35" customHeight="1" x14ac:dyDescent="0.2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13</v>
      </c>
      <c r="M11" s="4"/>
      <c r="N11" s="4">
        <f t="shared" si="0"/>
        <v>13</v>
      </c>
      <c r="O11" s="4" t="s">
        <v>0</v>
      </c>
      <c r="P11" s="4">
        <f t="shared" si="1"/>
        <v>13</v>
      </c>
      <c r="Q11" s="5" t="s">
        <v>181</v>
      </c>
      <c r="R11" s="5" t="s">
        <v>180</v>
      </c>
      <c r="S11" s="5" t="s">
        <v>179</v>
      </c>
    </row>
    <row r="12" spans="1:19" ht="196.35" customHeight="1" x14ac:dyDescent="0.2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12</v>
      </c>
      <c r="M12" s="4" t="s">
        <v>0</v>
      </c>
      <c r="N12" s="4">
        <f t="shared" si="0"/>
        <v>12</v>
      </c>
      <c r="O12" s="4" t="s">
        <v>0</v>
      </c>
      <c r="P12" s="4">
        <f t="shared" si="1"/>
        <v>12</v>
      </c>
      <c r="Q12" s="5" t="s">
        <v>181</v>
      </c>
      <c r="R12" s="5" t="s">
        <v>180</v>
      </c>
      <c r="S12" s="5" t="s">
        <v>179</v>
      </c>
    </row>
    <row r="13" spans="1:19" ht="196.35" customHeight="1" x14ac:dyDescent="0.2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3</v>
      </c>
      <c r="M13" s="4" t="s">
        <v>0</v>
      </c>
      <c r="N13" s="4">
        <f t="shared" si="0"/>
        <v>3</v>
      </c>
      <c r="O13" s="4" t="s">
        <v>0</v>
      </c>
      <c r="P13" s="4">
        <f t="shared" si="1"/>
        <v>3</v>
      </c>
      <c r="Q13" s="5" t="s">
        <v>181</v>
      </c>
      <c r="R13" s="5" t="s">
        <v>180</v>
      </c>
      <c r="S13" s="5" t="s">
        <v>179</v>
      </c>
    </row>
    <row r="14" spans="1:19" ht="409.6" customHeight="1" x14ac:dyDescent="0.2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1145</v>
      </c>
      <c r="L14" s="4"/>
      <c r="M14" s="4">
        <f>K14</f>
        <v>1145</v>
      </c>
      <c r="N14" s="4"/>
      <c r="O14" s="4">
        <f>K14</f>
        <v>1145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 x14ac:dyDescent="0.2">
      <c r="A15" s="35" t="s">
        <v>457</v>
      </c>
      <c r="B15" s="3" t="s">
        <v>61</v>
      </c>
      <c r="C15" s="3" t="s">
        <v>62</v>
      </c>
      <c r="D15" s="3" t="s">
        <v>63</v>
      </c>
      <c r="E15" s="3" t="s">
        <v>458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 x14ac:dyDescent="0.2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5</v>
      </c>
      <c r="L16" s="4" t="s">
        <v>0</v>
      </c>
      <c r="M16" s="4">
        <f t="shared" ref="M16:M27" si="4">K16</f>
        <v>5</v>
      </c>
      <c r="N16" s="4" t="s">
        <v>0</v>
      </c>
      <c r="O16" s="4">
        <f t="shared" ref="O16:O27" si="5">M16</f>
        <v>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 x14ac:dyDescent="0.2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150</v>
      </c>
      <c r="L17" s="4" t="s">
        <v>0</v>
      </c>
      <c r="M17" s="4">
        <f t="shared" si="4"/>
        <v>150</v>
      </c>
      <c r="N17" s="4" t="s">
        <v>0</v>
      </c>
      <c r="O17" s="4">
        <f t="shared" si="5"/>
        <v>150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 x14ac:dyDescent="0.2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 x14ac:dyDescent="0.2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 x14ac:dyDescent="0.2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85</v>
      </c>
      <c r="L20" s="4" t="s">
        <v>0</v>
      </c>
      <c r="M20" s="4">
        <f t="shared" si="4"/>
        <v>85</v>
      </c>
      <c r="N20" s="4" t="s">
        <v>0</v>
      </c>
      <c r="O20" s="4">
        <f t="shared" si="5"/>
        <v>85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 x14ac:dyDescent="0.2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 x14ac:dyDescent="0.2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20</v>
      </c>
      <c r="L22" s="4" t="s">
        <v>0</v>
      </c>
      <c r="M22" s="4">
        <f t="shared" si="4"/>
        <v>20</v>
      </c>
      <c r="N22" s="4" t="s">
        <v>0</v>
      </c>
      <c r="O22" s="4">
        <f t="shared" si="5"/>
        <v>20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 x14ac:dyDescent="0.2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19</v>
      </c>
      <c r="L23" s="4" t="s">
        <v>0</v>
      </c>
      <c r="M23" s="4">
        <f t="shared" si="4"/>
        <v>19</v>
      </c>
      <c r="N23" s="4" t="s">
        <v>0</v>
      </c>
      <c r="O23" s="4">
        <f t="shared" si="5"/>
        <v>19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 x14ac:dyDescent="0.2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24</v>
      </c>
      <c r="L24" s="4" t="s">
        <v>0</v>
      </c>
      <c r="M24" s="4">
        <f t="shared" si="4"/>
        <v>24</v>
      </c>
      <c r="N24" s="4" t="s">
        <v>0</v>
      </c>
      <c r="O24" s="4">
        <f t="shared" si="5"/>
        <v>24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 x14ac:dyDescent="0.2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12</v>
      </c>
      <c r="L25" s="4" t="s">
        <v>0</v>
      </c>
      <c r="M25" s="4">
        <f t="shared" si="4"/>
        <v>12</v>
      </c>
      <c r="N25" s="4" t="s">
        <v>0</v>
      </c>
      <c r="O25" s="4">
        <f t="shared" si="5"/>
        <v>12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 x14ac:dyDescent="0.2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8</v>
      </c>
      <c r="L26" s="4" t="s">
        <v>0</v>
      </c>
      <c r="M26" s="4">
        <f t="shared" si="4"/>
        <v>8</v>
      </c>
      <c r="N26" s="4" t="s">
        <v>0</v>
      </c>
      <c r="O26" s="4">
        <f t="shared" si="5"/>
        <v>8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 x14ac:dyDescent="0.2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3</v>
      </c>
      <c r="L27" s="4" t="s">
        <v>0</v>
      </c>
      <c r="M27" s="4">
        <f t="shared" si="4"/>
        <v>3</v>
      </c>
      <c r="N27" s="4" t="s">
        <v>0</v>
      </c>
      <c r="O27" s="4">
        <f t="shared" si="5"/>
        <v>3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 x14ac:dyDescent="0.2">
      <c r="A28" s="35" t="s">
        <v>467</v>
      </c>
      <c r="B28" s="3" t="s">
        <v>275</v>
      </c>
      <c r="C28" s="3" t="s">
        <v>455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20</v>
      </c>
      <c r="L28" s="4"/>
      <c r="M28" s="4">
        <f>K28</f>
        <v>20</v>
      </c>
      <c r="N28" s="4"/>
      <c r="O28" s="4">
        <f>K28</f>
        <v>20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 x14ac:dyDescent="0.2">
      <c r="A29" s="35" t="s">
        <v>454</v>
      </c>
      <c r="B29" s="3" t="s">
        <v>275</v>
      </c>
      <c r="C29" s="3" t="s">
        <v>455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40</v>
      </c>
      <c r="M29" s="4"/>
      <c r="N29" s="4">
        <f>L29</f>
        <v>40</v>
      </c>
      <c r="O29" s="4"/>
      <c r="P29" s="4">
        <f>L29</f>
        <v>40</v>
      </c>
      <c r="Q29" s="5" t="s">
        <v>281</v>
      </c>
      <c r="R29" s="36">
        <v>41967</v>
      </c>
      <c r="S29" s="5" t="s">
        <v>280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opLeftCell="A129" zoomScale="73" zoomScaleNormal="73" workbookViewId="0">
      <selection activeCell="R129" sqref="R129"/>
    </sheetView>
  </sheetViews>
  <sheetFormatPr defaultRowHeight="12" x14ac:dyDescent="0.2"/>
  <cols>
    <col min="1" max="1" width="23" style="28" customWidth="1"/>
    <col min="2" max="2" width="22.5" style="28" customWidth="1"/>
    <col min="3" max="7" width="15" style="28" customWidth="1"/>
    <col min="8" max="8" width="3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style="28" customWidth="1"/>
    <col min="14" max="17" width="9.33203125" style="28"/>
    <col min="18" max="18" width="12.6640625" style="28" bestFit="1" customWidth="1"/>
    <col min="19" max="19" width="13.6640625" style="28" bestFit="1" customWidth="1"/>
    <col min="20" max="20" width="9.6640625" style="28" bestFit="1" customWidth="1"/>
    <col min="21" max="16384" width="9.33203125" style="28"/>
  </cols>
  <sheetData>
    <row r="1" spans="1:13" x14ac:dyDescent="0.2">
      <c r="A1" s="27" t="s">
        <v>0</v>
      </c>
    </row>
    <row r="2" spans="1:13" ht="31.15" customHeight="1" x14ac:dyDescent="0.2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95.65" customHeight="1" x14ac:dyDescent="0.2">
      <c r="A3" s="66" t="s">
        <v>173</v>
      </c>
      <c r="B3" s="62" t="s">
        <v>17</v>
      </c>
      <c r="C3" s="62" t="s">
        <v>18</v>
      </c>
      <c r="D3" s="62"/>
      <c r="E3" s="62"/>
      <c r="F3" s="62" t="s">
        <v>19</v>
      </c>
      <c r="G3" s="62"/>
      <c r="H3" s="62" t="s">
        <v>69</v>
      </c>
      <c r="I3" s="62"/>
      <c r="J3" s="62" t="s">
        <v>70</v>
      </c>
      <c r="K3" s="62"/>
      <c r="L3" s="62"/>
      <c r="M3" s="62" t="s">
        <v>71</v>
      </c>
    </row>
    <row r="4" spans="1:13" ht="160.5" customHeight="1" x14ac:dyDescent="0.2">
      <c r="A4" s="67" t="s">
        <v>0</v>
      </c>
      <c r="B4" s="62" t="s">
        <v>0</v>
      </c>
      <c r="C4" s="52" t="s">
        <v>22</v>
      </c>
      <c r="D4" s="52" t="s">
        <v>23</v>
      </c>
      <c r="E4" s="52" t="s">
        <v>24</v>
      </c>
      <c r="F4" s="52" t="s">
        <v>25</v>
      </c>
      <c r="G4" s="52" t="s">
        <v>26</v>
      </c>
      <c r="H4" s="52" t="s">
        <v>27</v>
      </c>
      <c r="I4" s="52" t="s">
        <v>28</v>
      </c>
      <c r="J4" s="52" t="s">
        <v>462</v>
      </c>
      <c r="K4" s="52" t="s">
        <v>460</v>
      </c>
      <c r="L4" s="52" t="s">
        <v>463</v>
      </c>
      <c r="M4" s="62" t="s">
        <v>0</v>
      </c>
    </row>
    <row r="5" spans="1:13" ht="252" x14ac:dyDescent="0.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 x14ac:dyDescent="0.2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 x14ac:dyDescent="0.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 x14ac:dyDescent="0.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 x14ac:dyDescent="0.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 x14ac:dyDescent="0.2">
      <c r="A10" s="29" t="s">
        <v>456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 x14ac:dyDescent="0.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 x14ac:dyDescent="0.2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 x14ac:dyDescent="0.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 x14ac:dyDescent="0.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 x14ac:dyDescent="0.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 x14ac:dyDescent="0.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 x14ac:dyDescent="0.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 x14ac:dyDescent="0.2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 x14ac:dyDescent="0.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 x14ac:dyDescent="0.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 x14ac:dyDescent="0.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 x14ac:dyDescent="0.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 x14ac:dyDescent="0.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 x14ac:dyDescent="0.2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 x14ac:dyDescent="0.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 x14ac:dyDescent="0.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 x14ac:dyDescent="0.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 x14ac:dyDescent="0.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 x14ac:dyDescent="0.2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 x14ac:dyDescent="0.2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 x14ac:dyDescent="0.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 x14ac:dyDescent="0.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 x14ac:dyDescent="0.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 x14ac:dyDescent="0.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 x14ac:dyDescent="0.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 x14ac:dyDescent="0.2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 x14ac:dyDescent="0.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 x14ac:dyDescent="0.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 x14ac:dyDescent="0.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 x14ac:dyDescent="0.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 x14ac:dyDescent="0.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 x14ac:dyDescent="0.2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 x14ac:dyDescent="0.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 x14ac:dyDescent="0.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 x14ac:dyDescent="0.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 x14ac:dyDescent="0.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 x14ac:dyDescent="0.2">
      <c r="A47" s="29" t="s">
        <v>457</v>
      </c>
      <c r="B47" s="37" t="s">
        <v>61</v>
      </c>
      <c r="C47" s="37" t="s">
        <v>63</v>
      </c>
      <c r="D47" s="37" t="s">
        <v>458</v>
      </c>
      <c r="E47" s="52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 x14ac:dyDescent="0.2">
      <c r="A48" s="29" t="s">
        <v>457</v>
      </c>
      <c r="B48" s="37" t="s">
        <v>61</v>
      </c>
      <c r="C48" s="37" t="s">
        <v>63</v>
      </c>
      <c r="D48" s="37" t="s">
        <v>458</v>
      </c>
      <c r="E48" s="52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8" ht="156" x14ac:dyDescent="0.2">
      <c r="A49" s="29" t="s">
        <v>457</v>
      </c>
      <c r="B49" s="37" t="s">
        <v>61</v>
      </c>
      <c r="C49" s="37" t="s">
        <v>63</v>
      </c>
      <c r="D49" s="37" t="s">
        <v>458</v>
      </c>
      <c r="E49" s="52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8" ht="156" x14ac:dyDescent="0.2">
      <c r="A50" s="29" t="s">
        <v>457</v>
      </c>
      <c r="B50" s="37" t="s">
        <v>61</v>
      </c>
      <c r="C50" s="37" t="s">
        <v>63</v>
      </c>
      <c r="D50" s="37" t="s">
        <v>458</v>
      </c>
      <c r="E50" s="52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8" ht="156" x14ac:dyDescent="0.2">
      <c r="A51" s="29" t="s">
        <v>457</v>
      </c>
      <c r="B51" s="37" t="s">
        <v>61</v>
      </c>
      <c r="C51" s="37" t="s">
        <v>63</v>
      </c>
      <c r="D51" s="37" t="s">
        <v>458</v>
      </c>
      <c r="E51" s="52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 x14ac:dyDescent="0.2">
      <c r="A52" s="29" t="s">
        <v>457</v>
      </c>
      <c r="B52" s="37" t="s">
        <v>61</v>
      </c>
      <c r="C52" s="37" t="s">
        <v>63</v>
      </c>
      <c r="D52" s="37" t="s">
        <v>458</v>
      </c>
      <c r="E52" s="52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8" ht="204" x14ac:dyDescent="0.2">
      <c r="A53" s="30" t="s">
        <v>441</v>
      </c>
      <c r="B53" s="37" t="s">
        <v>61</v>
      </c>
      <c r="C53" s="37" t="s">
        <v>63</v>
      </c>
      <c r="D53" s="37" t="s">
        <v>184</v>
      </c>
      <c r="E53" s="52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8" ht="409.5" x14ac:dyDescent="0.2">
      <c r="A54" s="30" t="s">
        <v>441</v>
      </c>
      <c r="B54" s="37" t="s">
        <v>61</v>
      </c>
      <c r="C54" s="37" t="s">
        <v>63</v>
      </c>
      <c r="D54" s="37" t="s">
        <v>184</v>
      </c>
      <c r="E54" s="52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8" ht="204" x14ac:dyDescent="0.2">
      <c r="A55" s="30" t="s">
        <v>441</v>
      </c>
      <c r="B55" s="37" t="s">
        <v>61</v>
      </c>
      <c r="C55" s="37" t="s">
        <v>63</v>
      </c>
      <c r="D55" s="37" t="s">
        <v>184</v>
      </c>
      <c r="E55" s="52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8" ht="204" x14ac:dyDescent="0.2">
      <c r="A56" s="30" t="s">
        <v>441</v>
      </c>
      <c r="B56" s="37" t="s">
        <v>61</v>
      </c>
      <c r="C56" s="37" t="s">
        <v>63</v>
      </c>
      <c r="D56" s="37" t="s">
        <v>184</v>
      </c>
      <c r="E56" s="52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8" ht="204" x14ac:dyDescent="0.2">
      <c r="A57" s="30" t="s">
        <v>441</v>
      </c>
      <c r="B57" s="37" t="s">
        <v>61</v>
      </c>
      <c r="C57" s="37" t="s">
        <v>63</v>
      </c>
      <c r="D57" s="37" t="s">
        <v>184</v>
      </c>
      <c r="E57" s="52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8" ht="204" x14ac:dyDescent="0.2">
      <c r="A58" s="30" t="s">
        <v>441</v>
      </c>
      <c r="B58" s="37" t="s">
        <v>61</v>
      </c>
      <c r="C58" s="37" t="s">
        <v>63</v>
      </c>
      <c r="D58" s="37" t="s">
        <v>184</v>
      </c>
      <c r="E58" s="52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8" ht="72" x14ac:dyDescent="0.2">
      <c r="A59" s="30" t="s">
        <v>442</v>
      </c>
      <c r="B59" s="37" t="s">
        <v>61</v>
      </c>
      <c r="C59" s="37" t="s">
        <v>63</v>
      </c>
      <c r="D59" s="37" t="s">
        <v>67</v>
      </c>
      <c r="E59" s="52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8" ht="409.5" x14ac:dyDescent="0.2">
      <c r="A60" s="30" t="s">
        <v>442</v>
      </c>
      <c r="B60" s="37" t="s">
        <v>61</v>
      </c>
      <c r="C60" s="37" t="s">
        <v>63</v>
      </c>
      <c r="D60" s="37" t="s">
        <v>67</v>
      </c>
      <c r="E60" s="52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8" ht="96" x14ac:dyDescent="0.2">
      <c r="A61" s="30" t="s">
        <v>442</v>
      </c>
      <c r="B61" s="37" t="s">
        <v>61</v>
      </c>
      <c r="C61" s="37" t="s">
        <v>63</v>
      </c>
      <c r="D61" s="37" t="s">
        <v>67</v>
      </c>
      <c r="E61" s="52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8" ht="60" x14ac:dyDescent="0.2">
      <c r="A62" s="30" t="s">
        <v>442</v>
      </c>
      <c r="B62" s="37" t="s">
        <v>61</v>
      </c>
      <c r="C62" s="37" t="s">
        <v>63</v>
      </c>
      <c r="D62" s="37" t="s">
        <v>67</v>
      </c>
      <c r="E62" s="52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8" ht="60" x14ac:dyDescent="0.2">
      <c r="A63" s="30" t="s">
        <v>442</v>
      </c>
      <c r="B63" s="37" t="s">
        <v>61</v>
      </c>
      <c r="C63" s="37" t="s">
        <v>63</v>
      </c>
      <c r="D63" s="37" t="s">
        <v>67</v>
      </c>
      <c r="E63" s="52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8" ht="60" x14ac:dyDescent="0.2">
      <c r="A64" s="30" t="s">
        <v>442</v>
      </c>
      <c r="B64" s="37" t="s">
        <v>61</v>
      </c>
      <c r="C64" s="37" t="s">
        <v>63</v>
      </c>
      <c r="D64" s="37" t="s">
        <v>67</v>
      </c>
      <c r="E64" s="52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 x14ac:dyDescent="0.2">
      <c r="A65" s="30" t="s">
        <v>443</v>
      </c>
      <c r="B65" s="37" t="s">
        <v>61</v>
      </c>
      <c r="C65" s="37" t="s">
        <v>63</v>
      </c>
      <c r="D65" s="37" t="s">
        <v>66</v>
      </c>
      <c r="E65" s="52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 x14ac:dyDescent="0.2">
      <c r="A66" s="30" t="s">
        <v>443</v>
      </c>
      <c r="B66" s="37" t="s">
        <v>61</v>
      </c>
      <c r="C66" s="37" t="s">
        <v>63</v>
      </c>
      <c r="D66" s="37" t="s">
        <v>66</v>
      </c>
      <c r="E66" s="52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 x14ac:dyDescent="0.2">
      <c r="A67" s="30" t="s">
        <v>443</v>
      </c>
      <c r="B67" s="37" t="s">
        <v>61</v>
      </c>
      <c r="C67" s="37" t="s">
        <v>63</v>
      </c>
      <c r="D67" s="37" t="s">
        <v>66</v>
      </c>
      <c r="E67" s="52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 x14ac:dyDescent="0.2">
      <c r="A68" s="30" t="s">
        <v>443</v>
      </c>
      <c r="B68" s="37" t="s">
        <v>61</v>
      </c>
      <c r="C68" s="37" t="s">
        <v>63</v>
      </c>
      <c r="D68" s="37" t="s">
        <v>66</v>
      </c>
      <c r="E68" s="52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 x14ac:dyDescent="0.2">
      <c r="A69" s="30" t="s">
        <v>443</v>
      </c>
      <c r="B69" s="37" t="s">
        <v>61</v>
      </c>
      <c r="C69" s="37" t="s">
        <v>63</v>
      </c>
      <c r="D69" s="37" t="s">
        <v>66</v>
      </c>
      <c r="E69" s="52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 x14ac:dyDescent="0.2">
      <c r="A70" s="30" t="s">
        <v>443</v>
      </c>
      <c r="B70" s="37" t="s">
        <v>61</v>
      </c>
      <c r="C70" s="37" t="s">
        <v>63</v>
      </c>
      <c r="D70" s="37" t="s">
        <v>66</v>
      </c>
      <c r="E70" s="52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 x14ac:dyDescent="0.2">
      <c r="A71" s="30" t="s">
        <v>444</v>
      </c>
      <c r="B71" s="37" t="s">
        <v>61</v>
      </c>
      <c r="C71" s="37" t="s">
        <v>63</v>
      </c>
      <c r="D71" s="37" t="s">
        <v>65</v>
      </c>
      <c r="E71" s="52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 x14ac:dyDescent="0.2">
      <c r="A72" s="30" t="s">
        <v>444</v>
      </c>
      <c r="B72" s="37" t="s">
        <v>61</v>
      </c>
      <c r="C72" s="37" t="s">
        <v>63</v>
      </c>
      <c r="D72" s="37" t="s">
        <v>65</v>
      </c>
      <c r="E72" s="52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 x14ac:dyDescent="0.2">
      <c r="A73" s="30" t="s">
        <v>444</v>
      </c>
      <c r="B73" s="37" t="s">
        <v>61</v>
      </c>
      <c r="C73" s="37" t="s">
        <v>63</v>
      </c>
      <c r="D73" s="37" t="s">
        <v>65</v>
      </c>
      <c r="E73" s="52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 x14ac:dyDescent="0.2">
      <c r="A74" s="30" t="s">
        <v>444</v>
      </c>
      <c r="B74" s="37" t="s">
        <v>61</v>
      </c>
      <c r="C74" s="37" t="s">
        <v>63</v>
      </c>
      <c r="D74" s="37" t="s">
        <v>65</v>
      </c>
      <c r="E74" s="52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 x14ac:dyDescent="0.2">
      <c r="A75" s="30" t="s">
        <v>444</v>
      </c>
      <c r="B75" s="37" t="s">
        <v>61</v>
      </c>
      <c r="C75" s="37" t="s">
        <v>63</v>
      </c>
      <c r="D75" s="37" t="s">
        <v>65</v>
      </c>
      <c r="E75" s="52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 x14ac:dyDescent="0.2">
      <c r="A76" s="30" t="s">
        <v>444</v>
      </c>
      <c r="B76" s="37" t="s">
        <v>61</v>
      </c>
      <c r="C76" s="37" t="s">
        <v>63</v>
      </c>
      <c r="D76" s="37" t="s">
        <v>65</v>
      </c>
      <c r="E76" s="52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 x14ac:dyDescent="0.2">
      <c r="A77" s="30" t="s">
        <v>445</v>
      </c>
      <c r="B77" s="37" t="s">
        <v>61</v>
      </c>
      <c r="C77" s="37" t="s">
        <v>63</v>
      </c>
      <c r="D77" s="37" t="s">
        <v>64</v>
      </c>
      <c r="E77" s="52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 x14ac:dyDescent="0.2">
      <c r="A78" s="30" t="s">
        <v>445</v>
      </c>
      <c r="B78" s="37" t="s">
        <v>61</v>
      </c>
      <c r="C78" s="37" t="s">
        <v>63</v>
      </c>
      <c r="D78" s="37" t="s">
        <v>64</v>
      </c>
      <c r="E78" s="52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 x14ac:dyDescent="0.2">
      <c r="A79" s="30" t="s">
        <v>445</v>
      </c>
      <c r="B79" s="37" t="s">
        <v>61</v>
      </c>
      <c r="C79" s="37" t="s">
        <v>63</v>
      </c>
      <c r="D79" s="37" t="s">
        <v>64</v>
      </c>
      <c r="E79" s="52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 x14ac:dyDescent="0.2">
      <c r="A80" s="30" t="s">
        <v>445</v>
      </c>
      <c r="B80" s="37" t="s">
        <v>61</v>
      </c>
      <c r="C80" s="37" t="s">
        <v>63</v>
      </c>
      <c r="D80" s="37" t="s">
        <v>64</v>
      </c>
      <c r="E80" s="52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 x14ac:dyDescent="0.2">
      <c r="A81" s="30" t="s">
        <v>445</v>
      </c>
      <c r="B81" s="37" t="s">
        <v>61</v>
      </c>
      <c r="C81" s="37" t="s">
        <v>63</v>
      </c>
      <c r="D81" s="37" t="s">
        <v>64</v>
      </c>
      <c r="E81" s="52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 x14ac:dyDescent="0.2">
      <c r="A82" s="30" t="s">
        <v>445</v>
      </c>
      <c r="B82" s="37" t="s">
        <v>61</v>
      </c>
      <c r="C82" s="37" t="s">
        <v>63</v>
      </c>
      <c r="D82" s="37" t="s">
        <v>64</v>
      </c>
      <c r="E82" s="52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 x14ac:dyDescent="0.2">
      <c r="A83" s="30" t="s">
        <v>452</v>
      </c>
      <c r="B83" s="37" t="s">
        <v>61</v>
      </c>
      <c r="C83" s="37" t="s">
        <v>63</v>
      </c>
      <c r="D83" s="37" t="s">
        <v>288</v>
      </c>
      <c r="E83" s="52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 x14ac:dyDescent="0.2">
      <c r="A84" s="30" t="s">
        <v>452</v>
      </c>
      <c r="B84" s="37" t="s">
        <v>61</v>
      </c>
      <c r="C84" s="37" t="s">
        <v>63</v>
      </c>
      <c r="D84" s="37" t="s">
        <v>288</v>
      </c>
      <c r="E84" s="52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 x14ac:dyDescent="0.2">
      <c r="A85" s="30" t="s">
        <v>452</v>
      </c>
      <c r="B85" s="37" t="s">
        <v>61</v>
      </c>
      <c r="C85" s="37" t="s">
        <v>63</v>
      </c>
      <c r="D85" s="37" t="s">
        <v>288</v>
      </c>
      <c r="E85" s="52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 x14ac:dyDescent="0.2">
      <c r="A86" s="30" t="s">
        <v>452</v>
      </c>
      <c r="B86" s="37" t="s">
        <v>61</v>
      </c>
      <c r="C86" s="37" t="s">
        <v>63</v>
      </c>
      <c r="D86" s="37" t="s">
        <v>288</v>
      </c>
      <c r="E86" s="52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 x14ac:dyDescent="0.2">
      <c r="A87" s="30" t="s">
        <v>452</v>
      </c>
      <c r="B87" s="37" t="s">
        <v>61</v>
      </c>
      <c r="C87" s="37" t="s">
        <v>63</v>
      </c>
      <c r="D87" s="37" t="s">
        <v>288</v>
      </c>
      <c r="E87" s="52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 x14ac:dyDescent="0.2">
      <c r="A88" s="30" t="s">
        <v>452</v>
      </c>
      <c r="B88" s="37" t="s">
        <v>61</v>
      </c>
      <c r="C88" s="37" t="s">
        <v>63</v>
      </c>
      <c r="D88" s="37" t="s">
        <v>288</v>
      </c>
      <c r="E88" s="52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 x14ac:dyDescent="0.2">
      <c r="A89" s="30" t="s">
        <v>446</v>
      </c>
      <c r="B89" s="37" t="s">
        <v>57</v>
      </c>
      <c r="C89" s="37" t="s">
        <v>58</v>
      </c>
      <c r="D89" s="37" t="s">
        <v>53</v>
      </c>
      <c r="E89" s="52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 x14ac:dyDescent="0.2">
      <c r="A90" s="30" t="s">
        <v>446</v>
      </c>
      <c r="B90" s="37" t="s">
        <v>57</v>
      </c>
      <c r="C90" s="37" t="s">
        <v>58</v>
      </c>
      <c r="D90" s="37" t="s">
        <v>53</v>
      </c>
      <c r="E90" s="52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 x14ac:dyDescent="0.2">
      <c r="A91" s="30" t="s">
        <v>446</v>
      </c>
      <c r="B91" s="37" t="s">
        <v>57</v>
      </c>
      <c r="C91" s="37" t="s">
        <v>58</v>
      </c>
      <c r="D91" s="37" t="s">
        <v>53</v>
      </c>
      <c r="E91" s="52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 x14ac:dyDescent="0.2">
      <c r="A92" s="30" t="s">
        <v>446</v>
      </c>
      <c r="B92" s="37" t="s">
        <v>57</v>
      </c>
      <c r="C92" s="37" t="s">
        <v>58</v>
      </c>
      <c r="D92" s="37" t="s">
        <v>53</v>
      </c>
      <c r="E92" s="52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 x14ac:dyDescent="0.2">
      <c r="A93" s="30" t="s">
        <v>446</v>
      </c>
      <c r="B93" s="37" t="s">
        <v>57</v>
      </c>
      <c r="C93" s="37" t="s">
        <v>58</v>
      </c>
      <c r="D93" s="37" t="s">
        <v>53</v>
      </c>
      <c r="E93" s="52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 x14ac:dyDescent="0.2">
      <c r="A94" s="30" t="s">
        <v>446</v>
      </c>
      <c r="B94" s="37" t="s">
        <v>57</v>
      </c>
      <c r="C94" s="37" t="s">
        <v>58</v>
      </c>
      <c r="D94" s="37" t="s">
        <v>53</v>
      </c>
      <c r="E94" s="52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 x14ac:dyDescent="0.2">
      <c r="A95" s="30" t="s">
        <v>447</v>
      </c>
      <c r="B95" s="37" t="s">
        <v>57</v>
      </c>
      <c r="C95" s="37" t="s">
        <v>59</v>
      </c>
      <c r="D95" s="37" t="s">
        <v>53</v>
      </c>
      <c r="E95" s="52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 x14ac:dyDescent="0.2">
      <c r="A96" s="30" t="s">
        <v>447</v>
      </c>
      <c r="B96" s="37" t="s">
        <v>57</v>
      </c>
      <c r="C96" s="37" t="s">
        <v>59</v>
      </c>
      <c r="D96" s="37" t="s">
        <v>53</v>
      </c>
      <c r="E96" s="52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 x14ac:dyDescent="0.2">
      <c r="A97" s="30" t="s">
        <v>447</v>
      </c>
      <c r="B97" s="37" t="s">
        <v>57</v>
      </c>
      <c r="C97" s="37" t="s">
        <v>59</v>
      </c>
      <c r="D97" s="37" t="s">
        <v>53</v>
      </c>
      <c r="E97" s="52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 x14ac:dyDescent="0.2">
      <c r="A98" s="30" t="s">
        <v>447</v>
      </c>
      <c r="B98" s="37" t="s">
        <v>57</v>
      </c>
      <c r="C98" s="37" t="s">
        <v>59</v>
      </c>
      <c r="D98" s="37" t="s">
        <v>53</v>
      </c>
      <c r="E98" s="52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 x14ac:dyDescent="0.2">
      <c r="A99" s="30" t="s">
        <v>447</v>
      </c>
      <c r="B99" s="37" t="s">
        <v>57</v>
      </c>
      <c r="C99" s="37" t="s">
        <v>59</v>
      </c>
      <c r="D99" s="37" t="s">
        <v>53</v>
      </c>
      <c r="E99" s="52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 x14ac:dyDescent="0.2">
      <c r="A100" s="30" t="s">
        <v>447</v>
      </c>
      <c r="B100" s="37" t="s">
        <v>57</v>
      </c>
      <c r="C100" s="37" t="s">
        <v>59</v>
      </c>
      <c r="D100" s="37" t="s">
        <v>53</v>
      </c>
      <c r="E100" s="52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 x14ac:dyDescent="0.2">
      <c r="A101" s="30" t="s">
        <v>448</v>
      </c>
      <c r="B101" s="37" t="s">
        <v>57</v>
      </c>
      <c r="C101" s="37" t="s">
        <v>60</v>
      </c>
      <c r="D101" s="37" t="s">
        <v>53</v>
      </c>
      <c r="E101" s="52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 x14ac:dyDescent="0.2">
      <c r="A102" s="30" t="s">
        <v>448</v>
      </c>
      <c r="B102" s="37" t="s">
        <v>57</v>
      </c>
      <c r="C102" s="37" t="s">
        <v>60</v>
      </c>
      <c r="D102" s="37" t="s">
        <v>53</v>
      </c>
      <c r="E102" s="52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 x14ac:dyDescent="0.2">
      <c r="A103" s="30" t="s">
        <v>448</v>
      </c>
      <c r="B103" s="37" t="s">
        <v>57</v>
      </c>
      <c r="C103" s="37" t="s">
        <v>60</v>
      </c>
      <c r="D103" s="37" t="s">
        <v>53</v>
      </c>
      <c r="E103" s="52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 x14ac:dyDescent="0.2">
      <c r="A104" s="30" t="s">
        <v>448</v>
      </c>
      <c r="B104" s="37" t="s">
        <v>57</v>
      </c>
      <c r="C104" s="37" t="s">
        <v>60</v>
      </c>
      <c r="D104" s="37" t="s">
        <v>53</v>
      </c>
      <c r="E104" s="52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 x14ac:dyDescent="0.2">
      <c r="A105" s="30" t="s">
        <v>448</v>
      </c>
      <c r="B105" s="37" t="s">
        <v>57</v>
      </c>
      <c r="C105" s="37" t="s">
        <v>60</v>
      </c>
      <c r="D105" s="37" t="s">
        <v>53</v>
      </c>
      <c r="E105" s="52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 x14ac:dyDescent="0.2">
      <c r="A106" s="30" t="s">
        <v>448</v>
      </c>
      <c r="B106" s="37" t="s">
        <v>57</v>
      </c>
      <c r="C106" s="37" t="s">
        <v>60</v>
      </c>
      <c r="D106" s="37" t="s">
        <v>53</v>
      </c>
      <c r="E106" s="52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 x14ac:dyDescent="0.2">
      <c r="A107" s="30" t="s">
        <v>449</v>
      </c>
      <c r="B107" s="37" t="s">
        <v>57</v>
      </c>
      <c r="C107" s="37" t="s">
        <v>182</v>
      </c>
      <c r="D107" s="37" t="s">
        <v>53</v>
      </c>
      <c r="E107" s="52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 x14ac:dyDescent="0.2">
      <c r="A108" s="30" t="s">
        <v>449</v>
      </c>
      <c r="B108" s="37" t="s">
        <v>57</v>
      </c>
      <c r="C108" s="37" t="s">
        <v>182</v>
      </c>
      <c r="D108" s="37" t="s">
        <v>53</v>
      </c>
      <c r="E108" s="52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 x14ac:dyDescent="0.2">
      <c r="A109" s="30" t="s">
        <v>449</v>
      </c>
      <c r="B109" s="37" t="s">
        <v>57</v>
      </c>
      <c r="C109" s="37" t="s">
        <v>182</v>
      </c>
      <c r="D109" s="37" t="s">
        <v>53</v>
      </c>
      <c r="E109" s="52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 x14ac:dyDescent="0.2">
      <c r="A110" s="30" t="s">
        <v>449</v>
      </c>
      <c r="B110" s="37" t="s">
        <v>57</v>
      </c>
      <c r="C110" s="37" t="s">
        <v>182</v>
      </c>
      <c r="D110" s="37" t="s">
        <v>53</v>
      </c>
      <c r="E110" s="52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 x14ac:dyDescent="0.2">
      <c r="A111" s="30" t="s">
        <v>449</v>
      </c>
      <c r="B111" s="37" t="s">
        <v>57</v>
      </c>
      <c r="C111" s="37" t="s">
        <v>182</v>
      </c>
      <c r="D111" s="37" t="s">
        <v>53</v>
      </c>
      <c r="E111" s="52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 x14ac:dyDescent="0.2">
      <c r="A112" s="30" t="s">
        <v>449</v>
      </c>
      <c r="B112" s="37" t="s">
        <v>57</v>
      </c>
      <c r="C112" s="37" t="s">
        <v>182</v>
      </c>
      <c r="D112" s="37" t="s">
        <v>53</v>
      </c>
      <c r="E112" s="52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 x14ac:dyDescent="0.2">
      <c r="A113" s="30" t="s">
        <v>450</v>
      </c>
      <c r="B113" s="37" t="s">
        <v>57</v>
      </c>
      <c r="C113" s="37" t="s">
        <v>291</v>
      </c>
      <c r="D113" s="37" t="s">
        <v>53</v>
      </c>
      <c r="E113" s="52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 x14ac:dyDescent="0.2">
      <c r="A114" s="30" t="s">
        <v>450</v>
      </c>
      <c r="B114" s="37" t="s">
        <v>57</v>
      </c>
      <c r="C114" s="37" t="s">
        <v>291</v>
      </c>
      <c r="D114" s="37" t="s">
        <v>53</v>
      </c>
      <c r="E114" s="52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 x14ac:dyDescent="0.2">
      <c r="A115" s="30" t="s">
        <v>450</v>
      </c>
      <c r="B115" s="37" t="s">
        <v>57</v>
      </c>
      <c r="C115" s="37" t="s">
        <v>291</v>
      </c>
      <c r="D115" s="37" t="s">
        <v>53</v>
      </c>
      <c r="E115" s="52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 x14ac:dyDescent="0.2">
      <c r="A116" s="30" t="s">
        <v>450</v>
      </c>
      <c r="B116" s="37" t="s">
        <v>57</v>
      </c>
      <c r="C116" s="37" t="s">
        <v>291</v>
      </c>
      <c r="D116" s="37" t="s">
        <v>53</v>
      </c>
      <c r="E116" s="52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 x14ac:dyDescent="0.2">
      <c r="A117" s="30" t="s">
        <v>450</v>
      </c>
      <c r="B117" s="37" t="s">
        <v>57</v>
      </c>
      <c r="C117" s="37" t="s">
        <v>291</v>
      </c>
      <c r="D117" s="37" t="s">
        <v>53</v>
      </c>
      <c r="E117" s="52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 x14ac:dyDescent="0.2">
      <c r="A118" s="30" t="s">
        <v>450</v>
      </c>
      <c r="B118" s="37" t="s">
        <v>57</v>
      </c>
      <c r="C118" s="37" t="s">
        <v>291</v>
      </c>
      <c r="D118" s="37" t="s">
        <v>53</v>
      </c>
      <c r="E118" s="52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 x14ac:dyDescent="0.2">
      <c r="A119" s="30" t="s">
        <v>451</v>
      </c>
      <c r="B119" s="37" t="s">
        <v>57</v>
      </c>
      <c r="C119" s="37" t="s">
        <v>292</v>
      </c>
      <c r="D119" s="37" t="s">
        <v>53</v>
      </c>
      <c r="E119" s="52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 x14ac:dyDescent="0.2">
      <c r="A120" s="30" t="s">
        <v>451</v>
      </c>
      <c r="B120" s="37" t="s">
        <v>57</v>
      </c>
      <c r="C120" s="37" t="s">
        <v>292</v>
      </c>
      <c r="D120" s="37" t="s">
        <v>53</v>
      </c>
      <c r="E120" s="52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 x14ac:dyDescent="0.2">
      <c r="A121" s="30" t="s">
        <v>451</v>
      </c>
      <c r="B121" s="37" t="s">
        <v>57</v>
      </c>
      <c r="C121" s="37" t="s">
        <v>292</v>
      </c>
      <c r="D121" s="37" t="s">
        <v>53</v>
      </c>
      <c r="E121" s="52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 x14ac:dyDescent="0.2">
      <c r="A122" s="30" t="s">
        <v>451</v>
      </c>
      <c r="B122" s="37" t="s">
        <v>57</v>
      </c>
      <c r="C122" s="37" t="s">
        <v>292</v>
      </c>
      <c r="D122" s="37" t="s">
        <v>53</v>
      </c>
      <c r="E122" s="52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 x14ac:dyDescent="0.2">
      <c r="A123" s="30" t="s">
        <v>451</v>
      </c>
      <c r="B123" s="37" t="s">
        <v>57</v>
      </c>
      <c r="C123" s="37" t="s">
        <v>292</v>
      </c>
      <c r="D123" s="37" t="s">
        <v>53</v>
      </c>
      <c r="E123" s="52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 x14ac:dyDescent="0.2">
      <c r="A124" s="30" t="s">
        <v>451</v>
      </c>
      <c r="B124" s="37" t="s">
        <v>57</v>
      </c>
      <c r="C124" s="37" t="s">
        <v>292</v>
      </c>
      <c r="D124" s="37" t="s">
        <v>53</v>
      </c>
      <c r="E124" s="52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 x14ac:dyDescent="0.2">
      <c r="A125" s="30" t="s">
        <v>467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 x14ac:dyDescent="0.2">
      <c r="A126" s="30" t="s">
        <v>467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 x14ac:dyDescent="0.2">
      <c r="A127" s="30" t="s">
        <v>467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 x14ac:dyDescent="0.2">
      <c r="A128" s="30" t="s">
        <v>467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 x14ac:dyDescent="0.2">
      <c r="A129" s="30" t="s">
        <v>454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 x14ac:dyDescent="0.2">
      <c r="A130" s="30" t="s">
        <v>454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 x14ac:dyDescent="0.2">
      <c r="A131" s="30" t="s">
        <v>454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 x14ac:dyDescent="0.2">
      <c r="A132" s="30" t="s">
        <v>454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241" workbookViewId="0">
      <selection activeCell="D257" sqref="D25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9" width="15.5" bestFit="1" customWidth="1"/>
  </cols>
  <sheetData>
    <row r="1" spans="1:9" x14ac:dyDescent="0.2">
      <c r="A1" s="6" t="s">
        <v>0</v>
      </c>
    </row>
    <row r="2" spans="1:9" ht="34.700000000000003" customHeight="1" x14ac:dyDescent="0.2">
      <c r="A2" s="68" t="s">
        <v>78</v>
      </c>
      <c r="B2" s="68"/>
      <c r="C2" s="68"/>
      <c r="D2" s="68"/>
      <c r="E2" s="68"/>
      <c r="F2" s="68"/>
      <c r="G2" s="68"/>
    </row>
    <row r="3" spans="1:9" ht="29.85" customHeight="1" x14ac:dyDescent="0.2">
      <c r="A3" s="69" t="s">
        <v>79</v>
      </c>
      <c r="B3" s="69" t="s">
        <v>80</v>
      </c>
      <c r="C3" s="69" t="s">
        <v>28</v>
      </c>
      <c r="D3" s="69" t="s">
        <v>81</v>
      </c>
      <c r="E3" s="69"/>
      <c r="F3" s="69"/>
      <c r="G3" s="69" t="s">
        <v>82</v>
      </c>
    </row>
    <row r="4" spans="1:9" ht="53.65" customHeight="1" x14ac:dyDescent="0.2">
      <c r="A4" s="69" t="s">
        <v>0</v>
      </c>
      <c r="B4" s="69" t="s">
        <v>0</v>
      </c>
      <c r="C4" s="69" t="s">
        <v>0</v>
      </c>
      <c r="D4" s="14" t="s">
        <v>83</v>
      </c>
      <c r="E4" s="14" t="s">
        <v>84</v>
      </c>
      <c r="F4" s="14" t="s">
        <v>85</v>
      </c>
      <c r="G4" s="69" t="s">
        <v>0</v>
      </c>
    </row>
    <row r="5" spans="1:9" ht="18" customHeight="1" x14ac:dyDescent="0.2">
      <c r="A5" s="44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4" t="s">
        <v>40</v>
      </c>
    </row>
    <row r="6" spans="1:9" x14ac:dyDescent="0.2">
      <c r="A6" s="44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9117290.709999999</v>
      </c>
      <c r="E6" s="9">
        <f t="shared" ref="E6:F6" si="0">+E9+E20+E31+E42+E53+E64+E75+E86+E97+E108+E119+E130+E141+E152+E163+E174+E185+E196+E207+E218+E229+E240</f>
        <v>9117290.709999999</v>
      </c>
      <c r="F6" s="9">
        <f t="shared" si="0"/>
        <v>9117290.709999999</v>
      </c>
      <c r="G6" s="45"/>
    </row>
    <row r="7" spans="1:9" ht="30.95" customHeight="1" x14ac:dyDescent="0.2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9" ht="14.45" customHeight="1" x14ac:dyDescent="0.2">
      <c r="A8" s="44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5" t="s">
        <v>0</v>
      </c>
    </row>
    <row r="9" spans="1:9" ht="43.35" customHeight="1" x14ac:dyDescent="0.2">
      <c r="A9" s="44" t="s">
        <v>90</v>
      </c>
      <c r="B9" s="15" t="s">
        <v>91</v>
      </c>
      <c r="C9" s="14" t="s">
        <v>87</v>
      </c>
      <c r="D9" s="9">
        <f>D10*D15-D16*D17</f>
        <v>2069409.6500000001</v>
      </c>
      <c r="E9" s="9">
        <f>D9</f>
        <v>2069409.6500000001</v>
      </c>
      <c r="F9" s="9">
        <f>D9</f>
        <v>2069409.6500000001</v>
      </c>
      <c r="G9" s="45" t="s">
        <v>92</v>
      </c>
      <c r="H9">
        <f>D9+D20+D31+D42+D53+D64+D163+D174+D185+D196+D207+D218</f>
        <v>6635245.5099999998</v>
      </c>
      <c r="I9">
        <f>D9+D163</f>
        <v>3337724.85</v>
      </c>
    </row>
    <row r="10" spans="1:9" ht="43.35" customHeight="1" x14ac:dyDescent="0.2">
      <c r="A10" s="44" t="s">
        <v>93</v>
      </c>
      <c r="B10" s="15" t="s">
        <v>94</v>
      </c>
      <c r="C10" s="14" t="s">
        <v>87</v>
      </c>
      <c r="D10" s="9">
        <f>ROUND((D11*(D12/100*D13/100*D14/100)),2)</f>
        <v>63415.76</v>
      </c>
      <c r="E10" s="9">
        <f t="shared" ref="E10" si="1">ROUND((E11*(E12/100*E13/100*E14/100)),2)</f>
        <v>63415.76</v>
      </c>
      <c r="F10" s="9">
        <f t="shared" ref="F10" si="2">ROUND((F11*(F12/100*F13/100*F14/100)),2)</f>
        <v>63415.76</v>
      </c>
      <c r="G10" s="45" t="s">
        <v>95</v>
      </c>
    </row>
    <row r="11" spans="1:9" ht="12.75" customHeight="1" x14ac:dyDescent="0.2">
      <c r="A11" s="44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5" t="s">
        <v>0</v>
      </c>
    </row>
    <row r="12" spans="1:9" ht="12.75" customHeight="1" x14ac:dyDescent="0.2">
      <c r="A12" s="44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5" t="s">
        <v>0</v>
      </c>
    </row>
    <row r="13" spans="1:9" ht="12.75" customHeight="1" x14ac:dyDescent="0.2">
      <c r="A13" s="44" t="s">
        <v>101</v>
      </c>
      <c r="B13" s="15" t="s">
        <v>102</v>
      </c>
      <c r="C13" s="14" t="s">
        <v>100</v>
      </c>
      <c r="D13" s="13">
        <v>140.3456864449</v>
      </c>
      <c r="E13" s="9">
        <f t="shared" si="3"/>
        <v>140.3456864449</v>
      </c>
      <c r="F13" s="9">
        <f t="shared" si="4"/>
        <v>140.3456864449</v>
      </c>
      <c r="G13" s="45" t="s">
        <v>0</v>
      </c>
    </row>
    <row r="14" spans="1:9" ht="12.75" customHeight="1" x14ac:dyDescent="0.2">
      <c r="A14" s="44" t="s">
        <v>103</v>
      </c>
      <c r="B14" s="15" t="s">
        <v>104</v>
      </c>
      <c r="C14" s="14" t="s">
        <v>100</v>
      </c>
      <c r="D14" s="25">
        <v>120.22327284959999</v>
      </c>
      <c r="E14" s="9">
        <f t="shared" si="3"/>
        <v>120.22327284959999</v>
      </c>
      <c r="F14" s="9">
        <f t="shared" si="4"/>
        <v>120.22327284959999</v>
      </c>
      <c r="G14" s="45" t="s">
        <v>0</v>
      </c>
    </row>
    <row r="15" spans="1:9" ht="28.9" customHeight="1" x14ac:dyDescent="0.2">
      <c r="A15" s="44" t="s">
        <v>105</v>
      </c>
      <c r="B15" s="15" t="s">
        <v>106</v>
      </c>
      <c r="C15" s="14" t="s">
        <v>56</v>
      </c>
      <c r="D15" s="9">
        <f>Part1_1!L8</f>
        <v>35</v>
      </c>
      <c r="E15" s="9">
        <f t="shared" si="3"/>
        <v>35</v>
      </c>
      <c r="F15" s="9">
        <f t="shared" si="4"/>
        <v>35</v>
      </c>
      <c r="G15" s="45" t="s">
        <v>0</v>
      </c>
    </row>
    <row r="16" spans="1:9" ht="28.9" customHeight="1" x14ac:dyDescent="0.2">
      <c r="A16" s="44" t="s">
        <v>107</v>
      </c>
      <c r="B16" s="15" t="s">
        <v>108</v>
      </c>
      <c r="C16" s="14" t="s">
        <v>87</v>
      </c>
      <c r="D16" s="9">
        <v>4289.7700000000004</v>
      </c>
      <c r="E16" s="9">
        <f>D16</f>
        <v>4289.7700000000004</v>
      </c>
      <c r="F16" s="9">
        <f>D16</f>
        <v>4289.7700000000004</v>
      </c>
      <c r="G16" s="45" t="s">
        <v>0</v>
      </c>
    </row>
    <row r="17" spans="1:9" ht="28.9" customHeight="1" x14ac:dyDescent="0.2">
      <c r="A17" s="44" t="s">
        <v>109</v>
      </c>
      <c r="B17" s="15" t="s">
        <v>110</v>
      </c>
      <c r="C17" s="14" t="s">
        <v>56</v>
      </c>
      <c r="D17" s="9">
        <f>D15</f>
        <v>35</v>
      </c>
      <c r="E17" s="9">
        <f>D17</f>
        <v>35</v>
      </c>
      <c r="F17" s="9">
        <f>D17</f>
        <v>35</v>
      </c>
      <c r="G17" s="45" t="s">
        <v>0</v>
      </c>
    </row>
    <row r="18" spans="1:9" ht="30.95" customHeight="1" x14ac:dyDescent="0.2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9" ht="14.45" customHeight="1" x14ac:dyDescent="0.2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5" t="s">
        <v>0</v>
      </c>
    </row>
    <row r="20" spans="1:9" ht="43.35" customHeight="1" x14ac:dyDescent="0.2">
      <c r="A20" s="26" t="s">
        <v>111</v>
      </c>
      <c r="B20" s="15" t="s">
        <v>91</v>
      </c>
      <c r="C20" s="14" t="s">
        <v>87</v>
      </c>
      <c r="D20" s="9">
        <f>D21*D26-D27*D28</f>
        <v>1648873.71</v>
      </c>
      <c r="E20" s="9">
        <f>D20</f>
        <v>1648873.71</v>
      </c>
      <c r="F20" s="9">
        <f>D20</f>
        <v>1648873.71</v>
      </c>
      <c r="G20" s="45" t="s">
        <v>112</v>
      </c>
      <c r="I20">
        <f>D20+D174</f>
        <v>2631126.7799999998</v>
      </c>
    </row>
    <row r="21" spans="1:9" ht="43.35" customHeight="1" x14ac:dyDescent="0.2">
      <c r="A21" s="26" t="s">
        <v>310</v>
      </c>
      <c r="B21" s="15" t="s">
        <v>94</v>
      </c>
      <c r="C21" s="14" t="s">
        <v>87</v>
      </c>
      <c r="D21" s="9">
        <f>ROUND((D22*(D23/100*D24/100*D25/100)),2)</f>
        <v>51697.53</v>
      </c>
      <c r="E21" s="9">
        <f t="shared" ref="E21" si="5">ROUND((E22*(E23/100*E24/100*E25/100)),2)</f>
        <v>51697.53</v>
      </c>
      <c r="F21" s="9">
        <f t="shared" ref="F21" si="6">ROUND((F22*(F23/100*F24/100*F25/100)),2)</f>
        <v>51697.53</v>
      </c>
      <c r="G21" s="45" t="s">
        <v>113</v>
      </c>
    </row>
    <row r="22" spans="1:9" ht="12.75" customHeight="1" x14ac:dyDescent="0.2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5" t="s">
        <v>0</v>
      </c>
    </row>
    <row r="23" spans="1:9" ht="12.75" customHeight="1" x14ac:dyDescent="0.2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5" t="s">
        <v>0</v>
      </c>
    </row>
    <row r="24" spans="1:9" ht="12.75" customHeight="1" x14ac:dyDescent="0.2">
      <c r="A24" s="26" t="s">
        <v>320</v>
      </c>
      <c r="B24" s="15" t="s">
        <v>102</v>
      </c>
      <c r="C24" s="14" t="s">
        <v>100</v>
      </c>
      <c r="D24" s="13">
        <v>148.4423880201</v>
      </c>
      <c r="E24" s="9">
        <f t="shared" si="7"/>
        <v>148.4423880201</v>
      </c>
      <c r="F24" s="9">
        <f t="shared" si="8"/>
        <v>148.4423880201</v>
      </c>
      <c r="G24" s="45" t="s">
        <v>0</v>
      </c>
    </row>
    <row r="25" spans="1:9" ht="12.75" customHeight="1" x14ac:dyDescent="0.2">
      <c r="A25" s="26" t="s">
        <v>321</v>
      </c>
      <c r="B25" s="15" t="s">
        <v>104</v>
      </c>
      <c r="C25" s="14" t="s">
        <v>100</v>
      </c>
      <c r="D25" s="13">
        <v>117.7880871062</v>
      </c>
      <c r="E25" s="9">
        <f t="shared" si="7"/>
        <v>117.7880871062</v>
      </c>
      <c r="F25" s="9">
        <f t="shared" si="8"/>
        <v>117.7880871062</v>
      </c>
      <c r="G25" s="45" t="s">
        <v>0</v>
      </c>
    </row>
    <row r="26" spans="1:9" ht="28.9" customHeight="1" x14ac:dyDescent="0.2">
      <c r="A26" s="26" t="s">
        <v>322</v>
      </c>
      <c r="B26" s="15" t="s">
        <v>106</v>
      </c>
      <c r="C26" s="14" t="s">
        <v>56</v>
      </c>
      <c r="D26" s="9">
        <f>Part1_1!L9</f>
        <v>33</v>
      </c>
      <c r="E26" s="9">
        <f t="shared" si="7"/>
        <v>33</v>
      </c>
      <c r="F26" s="9">
        <f t="shared" si="8"/>
        <v>33</v>
      </c>
      <c r="G26" s="45" t="s">
        <v>0</v>
      </c>
    </row>
    <row r="27" spans="1:9" ht="28.9" customHeight="1" x14ac:dyDescent="0.2">
      <c r="A27" s="26" t="s">
        <v>323</v>
      </c>
      <c r="B27" s="15" t="s">
        <v>108</v>
      </c>
      <c r="C27" s="14" t="s">
        <v>87</v>
      </c>
      <c r="D27" s="9">
        <v>1731.66</v>
      </c>
      <c r="E27" s="9">
        <f>D27</f>
        <v>1731.66</v>
      </c>
      <c r="F27" s="9">
        <f>D27</f>
        <v>1731.66</v>
      </c>
      <c r="G27" s="45" t="s">
        <v>0</v>
      </c>
    </row>
    <row r="28" spans="1:9" ht="28.9" customHeight="1" x14ac:dyDescent="0.2">
      <c r="A28" s="26" t="s">
        <v>324</v>
      </c>
      <c r="B28" s="15" t="s">
        <v>110</v>
      </c>
      <c r="C28" s="14" t="s">
        <v>56</v>
      </c>
      <c r="D28" s="9">
        <f>D26</f>
        <v>33</v>
      </c>
      <c r="E28" s="9">
        <f t="shared" ref="E28:F28" si="9">E26</f>
        <v>33</v>
      </c>
      <c r="F28" s="9">
        <f t="shared" si="9"/>
        <v>33</v>
      </c>
      <c r="G28" s="45" t="s">
        <v>0</v>
      </c>
    </row>
    <row r="29" spans="1:9" ht="30.95" customHeight="1" x14ac:dyDescent="0.2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9" ht="14.45" customHeight="1" x14ac:dyDescent="0.2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5" t="s">
        <v>0</v>
      </c>
    </row>
    <row r="31" spans="1:9" ht="43.35" customHeight="1" x14ac:dyDescent="0.2">
      <c r="A31" s="26" t="s">
        <v>114</v>
      </c>
      <c r="B31" s="15" t="s">
        <v>91</v>
      </c>
      <c r="C31" s="14" t="s">
        <v>87</v>
      </c>
      <c r="D31" s="9">
        <f>D32*D37-D38*D39</f>
        <v>202108.91999999998</v>
      </c>
      <c r="E31" s="9">
        <f>D31</f>
        <v>202108.91999999998</v>
      </c>
      <c r="F31" s="9">
        <f>D31</f>
        <v>202108.91999999998</v>
      </c>
      <c r="G31" s="45" t="s">
        <v>115</v>
      </c>
      <c r="I31">
        <f>D31+D185</f>
        <v>396622.43999999994</v>
      </c>
    </row>
    <row r="32" spans="1:9" ht="38.25" x14ac:dyDescent="0.2">
      <c r="A32" s="26" t="s">
        <v>327</v>
      </c>
      <c r="B32" s="15" t="s">
        <v>94</v>
      </c>
      <c r="C32" s="14" t="s">
        <v>87</v>
      </c>
      <c r="D32" s="9">
        <f>ROUND((D33*(D34/100*D35/100*D36/100)),2)</f>
        <v>8104.73</v>
      </c>
      <c r="E32" s="9">
        <f t="shared" ref="E32" si="10">ROUND((E33*(E34/100*E35/100*E36/100)),2)</f>
        <v>8104.73</v>
      </c>
      <c r="F32" s="9">
        <f t="shared" ref="F32" si="11">ROUND((F33*(F34/100*F35/100*F36/100)),2)</f>
        <v>8104.73</v>
      </c>
      <c r="G32" s="45" t="s">
        <v>116</v>
      </c>
    </row>
    <row r="33" spans="1:9" ht="12.75" customHeight="1" x14ac:dyDescent="0.2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5" t="s">
        <v>0</v>
      </c>
    </row>
    <row r="34" spans="1:9" ht="12.75" customHeight="1" x14ac:dyDescent="0.2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5" t="s">
        <v>0</v>
      </c>
    </row>
    <row r="35" spans="1:9" ht="12.75" customHeight="1" x14ac:dyDescent="0.2">
      <c r="A35" s="26" t="s">
        <v>330</v>
      </c>
      <c r="B35" s="15" t="s">
        <v>102</v>
      </c>
      <c r="C35" s="14" t="s">
        <v>100</v>
      </c>
      <c r="D35" s="13">
        <v>108.1384759558</v>
      </c>
      <c r="E35" s="9">
        <f t="shared" si="12"/>
        <v>108.1384759558</v>
      </c>
      <c r="F35" s="9">
        <f t="shared" si="13"/>
        <v>108.1384759558</v>
      </c>
      <c r="G35" s="45" t="s">
        <v>0</v>
      </c>
    </row>
    <row r="36" spans="1:9" ht="12.75" customHeight="1" x14ac:dyDescent="0.2">
      <c r="A36" s="26" t="s">
        <v>331</v>
      </c>
      <c r="B36" s="15" t="s">
        <v>104</v>
      </c>
      <c r="C36" s="14" t="s">
        <v>100</v>
      </c>
      <c r="D36" s="13">
        <v>117.88789295390001</v>
      </c>
      <c r="E36" s="9">
        <f t="shared" si="12"/>
        <v>117.88789295390001</v>
      </c>
      <c r="F36" s="9">
        <f t="shared" si="13"/>
        <v>117.88789295390001</v>
      </c>
      <c r="G36" s="45" t="s">
        <v>0</v>
      </c>
    </row>
    <row r="37" spans="1:9" ht="28.9" customHeight="1" x14ac:dyDescent="0.2">
      <c r="A37" s="26" t="s">
        <v>332</v>
      </c>
      <c r="B37" s="15" t="s">
        <v>106</v>
      </c>
      <c r="C37" s="14" t="s">
        <v>56</v>
      </c>
      <c r="D37" s="9">
        <f>Part1_1!L10</f>
        <v>26</v>
      </c>
      <c r="E37" s="9">
        <f t="shared" si="12"/>
        <v>26</v>
      </c>
      <c r="F37" s="9">
        <f t="shared" si="13"/>
        <v>26</v>
      </c>
      <c r="G37" s="45" t="s">
        <v>0</v>
      </c>
    </row>
    <row r="38" spans="1:9" ht="28.9" customHeight="1" x14ac:dyDescent="0.2">
      <c r="A38" s="26" t="s">
        <v>333</v>
      </c>
      <c r="B38" s="15" t="s">
        <v>108</v>
      </c>
      <c r="C38" s="14" t="s">
        <v>87</v>
      </c>
      <c r="D38" s="9">
        <v>331.31</v>
      </c>
      <c r="E38" s="9">
        <f>D38</f>
        <v>331.31</v>
      </c>
      <c r="F38" s="9">
        <f>D38</f>
        <v>331.31</v>
      </c>
      <c r="G38" s="45" t="s">
        <v>0</v>
      </c>
    </row>
    <row r="39" spans="1:9" ht="28.9" customHeight="1" x14ac:dyDescent="0.2">
      <c r="A39" s="26" t="s">
        <v>334</v>
      </c>
      <c r="B39" s="15" t="s">
        <v>110</v>
      </c>
      <c r="C39" s="14" t="s">
        <v>56</v>
      </c>
      <c r="D39" s="9">
        <f>D37</f>
        <v>26</v>
      </c>
      <c r="E39" s="9">
        <f t="shared" ref="E39:F39" si="14">E37</f>
        <v>26</v>
      </c>
      <c r="F39" s="9">
        <f t="shared" si="14"/>
        <v>26</v>
      </c>
      <c r="G39" s="45" t="s">
        <v>0</v>
      </c>
    </row>
    <row r="40" spans="1:9" ht="30.95" customHeight="1" x14ac:dyDescent="0.2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9" ht="14.45" customHeight="1" x14ac:dyDescent="0.2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5" t="s">
        <v>0</v>
      </c>
    </row>
    <row r="42" spans="1:9" ht="43.35" customHeight="1" x14ac:dyDescent="0.2">
      <c r="A42" s="26" t="s">
        <v>117</v>
      </c>
      <c r="B42" s="23" t="s">
        <v>91</v>
      </c>
      <c r="C42" s="22" t="s">
        <v>87</v>
      </c>
      <c r="D42" s="9">
        <f>D43*D48-D49*D50</f>
        <v>68149.12000000001</v>
      </c>
      <c r="E42" s="9">
        <f>D42</f>
        <v>68149.12000000001</v>
      </c>
      <c r="F42" s="9">
        <f>D42</f>
        <v>68149.12000000001</v>
      </c>
      <c r="G42" s="45" t="s">
        <v>118</v>
      </c>
      <c r="I42">
        <f>D42+D196</f>
        <v>133737.16000000003</v>
      </c>
    </row>
    <row r="43" spans="1:9" ht="38.25" x14ac:dyDescent="0.2">
      <c r="A43" s="26" t="s">
        <v>337</v>
      </c>
      <c r="B43" s="23" t="s">
        <v>94</v>
      </c>
      <c r="C43" s="22" t="s">
        <v>87</v>
      </c>
      <c r="D43" s="9">
        <f>ROUND((D44*(D45/100*D46/100*D47/100)),2)</f>
        <v>5465.67</v>
      </c>
      <c r="E43" s="9">
        <f t="shared" ref="E43:F43" si="15">ROUND((E44*(E45/100*E46/100*E47/100)),2)</f>
        <v>5465.67</v>
      </c>
      <c r="F43" s="9">
        <f t="shared" si="15"/>
        <v>5465.67</v>
      </c>
      <c r="G43" s="45" t="s">
        <v>119</v>
      </c>
    </row>
    <row r="44" spans="1:9" ht="12.75" customHeight="1" x14ac:dyDescent="0.2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5" t="s">
        <v>0</v>
      </c>
    </row>
    <row r="45" spans="1:9" ht="12.75" customHeight="1" x14ac:dyDescent="0.2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5" t="s">
        <v>0</v>
      </c>
    </row>
    <row r="46" spans="1:9" ht="12.75" customHeight="1" x14ac:dyDescent="0.2">
      <c r="A46" s="26" t="s">
        <v>340</v>
      </c>
      <c r="B46" s="23" t="s">
        <v>102</v>
      </c>
      <c r="C46" s="22" t="s">
        <v>100</v>
      </c>
      <c r="D46" s="13">
        <v>154.69376502590001</v>
      </c>
      <c r="E46" s="9">
        <f t="shared" si="16"/>
        <v>154.69376502590001</v>
      </c>
      <c r="F46" s="9">
        <f t="shared" si="17"/>
        <v>154.69376502590001</v>
      </c>
      <c r="G46" s="45" t="s">
        <v>0</v>
      </c>
    </row>
    <row r="47" spans="1:9" ht="12.75" customHeight="1" x14ac:dyDescent="0.2">
      <c r="A47" s="26" t="s">
        <v>341</v>
      </c>
      <c r="B47" s="23" t="s">
        <v>104</v>
      </c>
      <c r="C47" s="22" t="s">
        <v>100</v>
      </c>
      <c r="D47" s="13">
        <v>118.1188846331</v>
      </c>
      <c r="E47" s="9">
        <f t="shared" si="16"/>
        <v>118.1188846331</v>
      </c>
      <c r="F47" s="9">
        <f t="shared" si="17"/>
        <v>118.1188846331</v>
      </c>
      <c r="G47" s="45" t="s">
        <v>0</v>
      </c>
    </row>
    <row r="48" spans="1:9" ht="28.9" customHeight="1" x14ac:dyDescent="0.2">
      <c r="A48" s="26" t="s">
        <v>342</v>
      </c>
      <c r="B48" s="23" t="s">
        <v>106</v>
      </c>
      <c r="C48" s="22" t="s">
        <v>56</v>
      </c>
      <c r="D48" s="9">
        <f>Part1_1!L11</f>
        <v>13</v>
      </c>
      <c r="E48" s="9">
        <f t="shared" si="16"/>
        <v>13</v>
      </c>
      <c r="F48" s="9">
        <f t="shared" si="17"/>
        <v>13</v>
      </c>
      <c r="G48" s="45" t="s">
        <v>0</v>
      </c>
    </row>
    <row r="49" spans="1:9" ht="28.9" customHeight="1" x14ac:dyDescent="0.2">
      <c r="A49" s="26" t="s">
        <v>343</v>
      </c>
      <c r="B49" s="23" t="s">
        <v>108</v>
      </c>
      <c r="C49" s="22" t="s">
        <v>87</v>
      </c>
      <c r="D49" s="9">
        <v>223.43</v>
      </c>
      <c r="E49" s="9">
        <f>D49</f>
        <v>223.43</v>
      </c>
      <c r="F49" s="9">
        <f>D49</f>
        <v>223.43</v>
      </c>
      <c r="G49" s="45" t="s">
        <v>0</v>
      </c>
    </row>
    <row r="50" spans="1:9" ht="28.9" customHeight="1" x14ac:dyDescent="0.2">
      <c r="A50" s="26" t="s">
        <v>344</v>
      </c>
      <c r="B50" s="23" t="s">
        <v>110</v>
      </c>
      <c r="C50" s="22" t="s">
        <v>56</v>
      </c>
      <c r="D50" s="9">
        <f>D48</f>
        <v>13</v>
      </c>
      <c r="E50" s="9">
        <f t="shared" ref="E50:F50" si="18">E48</f>
        <v>13</v>
      </c>
      <c r="F50" s="9">
        <f t="shared" si="18"/>
        <v>13</v>
      </c>
      <c r="G50" s="45" t="s">
        <v>0</v>
      </c>
    </row>
    <row r="51" spans="1:9" ht="30.95" customHeight="1" x14ac:dyDescent="0.2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9" ht="14.45" customHeight="1" x14ac:dyDescent="0.2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5" t="s">
        <v>0</v>
      </c>
    </row>
    <row r="53" spans="1:9" ht="43.35" customHeight="1" x14ac:dyDescent="0.2">
      <c r="A53" s="26" t="s">
        <v>120</v>
      </c>
      <c r="B53" s="23" t="s">
        <v>91</v>
      </c>
      <c r="C53" s="22" t="s">
        <v>87</v>
      </c>
      <c r="D53" s="9">
        <f>D54*D59-D60*D61</f>
        <v>40219.440000000002</v>
      </c>
      <c r="E53" s="9">
        <f>D53</f>
        <v>40219.440000000002</v>
      </c>
      <c r="F53" s="9">
        <f>D53</f>
        <v>40219.440000000002</v>
      </c>
      <c r="G53" s="45" t="s">
        <v>121</v>
      </c>
      <c r="I53">
        <f>D53+D207</f>
        <v>68017.2</v>
      </c>
    </row>
    <row r="54" spans="1:9" ht="38.25" x14ac:dyDescent="0.2">
      <c r="A54" s="26" t="s">
        <v>347</v>
      </c>
      <c r="B54" s="23" t="s">
        <v>94</v>
      </c>
      <c r="C54" s="22" t="s">
        <v>87</v>
      </c>
      <c r="D54" s="9">
        <f>ROUND((D55*(D56/100*D57/100*D58/100)),2)</f>
        <v>3474.72</v>
      </c>
      <c r="E54" s="9">
        <f t="shared" ref="E54:F54" si="19">ROUND((E55*(E56/100*E57/100*E58/100)),2)</f>
        <v>3474.72</v>
      </c>
      <c r="F54" s="9">
        <f t="shared" si="19"/>
        <v>3474.72</v>
      </c>
      <c r="G54" s="45" t="s">
        <v>122</v>
      </c>
    </row>
    <row r="55" spans="1:9" ht="12.75" customHeight="1" x14ac:dyDescent="0.2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5" t="s">
        <v>0</v>
      </c>
    </row>
    <row r="56" spans="1:9" ht="12.75" customHeight="1" x14ac:dyDescent="0.2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5" t="s">
        <v>0</v>
      </c>
    </row>
    <row r="57" spans="1:9" ht="12.75" customHeight="1" x14ac:dyDescent="0.2">
      <c r="A57" s="26" t="s">
        <v>350</v>
      </c>
      <c r="B57" s="23" t="s">
        <v>102</v>
      </c>
      <c r="C57" s="22" t="s">
        <v>100</v>
      </c>
      <c r="D57" s="13">
        <v>38.719707228099999</v>
      </c>
      <c r="E57" s="9">
        <f t="shared" si="20"/>
        <v>38.719707228099999</v>
      </c>
      <c r="F57" s="9">
        <f t="shared" si="21"/>
        <v>38.719707228099999</v>
      </c>
      <c r="G57" s="45" t="s">
        <v>0</v>
      </c>
    </row>
    <row r="58" spans="1:9" ht="12.75" customHeight="1" x14ac:dyDescent="0.2">
      <c r="A58" s="26" t="s">
        <v>351</v>
      </c>
      <c r="B58" s="23" t="s">
        <v>104</v>
      </c>
      <c r="C58" s="22" t="s">
        <v>100</v>
      </c>
      <c r="D58" s="13">
        <v>118.45847233710001</v>
      </c>
      <c r="E58" s="9">
        <f t="shared" si="20"/>
        <v>118.45847233710001</v>
      </c>
      <c r="F58" s="9">
        <f t="shared" si="21"/>
        <v>118.45847233710001</v>
      </c>
      <c r="G58" s="45" t="s">
        <v>0</v>
      </c>
    </row>
    <row r="59" spans="1:9" ht="28.9" customHeight="1" x14ac:dyDescent="0.2">
      <c r="A59" s="26" t="s">
        <v>352</v>
      </c>
      <c r="B59" s="23" t="s">
        <v>106</v>
      </c>
      <c r="C59" s="22" t="s">
        <v>56</v>
      </c>
      <c r="D59" s="9">
        <f>Part1_1!L12</f>
        <v>12</v>
      </c>
      <c r="E59" s="9">
        <f t="shared" si="20"/>
        <v>12</v>
      </c>
      <c r="F59" s="9">
        <f t="shared" si="21"/>
        <v>12</v>
      </c>
      <c r="G59" s="45" t="s">
        <v>0</v>
      </c>
    </row>
    <row r="60" spans="1:9" ht="28.9" customHeight="1" x14ac:dyDescent="0.2">
      <c r="A60" s="26" t="s">
        <v>353</v>
      </c>
      <c r="B60" s="23" t="s">
        <v>108</v>
      </c>
      <c r="C60" s="22" t="s">
        <v>87</v>
      </c>
      <c r="D60" s="9">
        <v>123.1</v>
      </c>
      <c r="E60" s="9">
        <f>D60</f>
        <v>123.1</v>
      </c>
      <c r="F60" s="9">
        <f>D60</f>
        <v>123.1</v>
      </c>
      <c r="G60" s="45" t="s">
        <v>0</v>
      </c>
    </row>
    <row r="61" spans="1:9" ht="28.9" customHeight="1" x14ac:dyDescent="0.2">
      <c r="A61" s="26" t="s">
        <v>354</v>
      </c>
      <c r="B61" s="23" t="s">
        <v>110</v>
      </c>
      <c r="C61" s="22" t="s">
        <v>56</v>
      </c>
      <c r="D61" s="9">
        <f>D59</f>
        <v>12</v>
      </c>
      <c r="E61" s="9">
        <f>D61</f>
        <v>12</v>
      </c>
      <c r="F61" s="9">
        <f>E61</f>
        <v>12</v>
      </c>
      <c r="G61" s="45" t="s">
        <v>0</v>
      </c>
    </row>
    <row r="62" spans="1:9" ht="30.95" customHeight="1" x14ac:dyDescent="0.2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9" ht="14.45" customHeight="1" x14ac:dyDescent="0.2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5" t="s">
        <v>0</v>
      </c>
    </row>
    <row r="64" spans="1:9" ht="43.35" customHeight="1" x14ac:dyDescent="0.2">
      <c r="A64" s="26" t="s">
        <v>123</v>
      </c>
      <c r="B64" s="23" t="s">
        <v>91</v>
      </c>
      <c r="C64" s="22" t="s">
        <v>87</v>
      </c>
      <c r="D64" s="9">
        <f>D65*D70-D71*D72</f>
        <v>33269.909999999996</v>
      </c>
      <c r="E64" s="9">
        <f>D64</f>
        <v>33269.909999999996</v>
      </c>
      <c r="F64" s="9">
        <f>D64</f>
        <v>33269.909999999996</v>
      </c>
      <c r="G64" s="45" t="s">
        <v>124</v>
      </c>
      <c r="I64">
        <f>D64+D218</f>
        <v>68017.079999999987</v>
      </c>
    </row>
    <row r="65" spans="1:8" ht="72.599999999999994" customHeight="1" x14ac:dyDescent="0.2">
      <c r="A65" s="26" t="s">
        <v>357</v>
      </c>
      <c r="B65" s="23" t="s">
        <v>94</v>
      </c>
      <c r="C65" s="22" t="s">
        <v>87</v>
      </c>
      <c r="D65" s="9">
        <f>ROUND((D66*(D67/100*D68/100*D69/100)),2)</f>
        <v>11582.39</v>
      </c>
      <c r="E65" s="9">
        <f t="shared" ref="E65:F65" si="22">ROUND((E66*(E67/100*E68/100*E69/100)),2)</f>
        <v>11582.39</v>
      </c>
      <c r="F65" s="9">
        <f t="shared" si="22"/>
        <v>11582.39</v>
      </c>
      <c r="G65" s="45" t="s">
        <v>125</v>
      </c>
    </row>
    <row r="66" spans="1:8" ht="12.75" customHeight="1" x14ac:dyDescent="0.2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5" t="s">
        <v>0</v>
      </c>
    </row>
    <row r="67" spans="1:8" ht="12.75" customHeight="1" x14ac:dyDescent="0.2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5" t="s">
        <v>0</v>
      </c>
    </row>
    <row r="68" spans="1:8" ht="12.75" customHeight="1" x14ac:dyDescent="0.2">
      <c r="A68" s="26" t="s">
        <v>360</v>
      </c>
      <c r="B68" s="23" t="s">
        <v>102</v>
      </c>
      <c r="C68" s="22" t="s">
        <v>100</v>
      </c>
      <c r="D68" s="13">
        <v>82.959059078899998</v>
      </c>
      <c r="E68" s="9">
        <f t="shared" si="23"/>
        <v>82.959059078899998</v>
      </c>
      <c r="F68" s="9">
        <f t="shared" si="24"/>
        <v>82.959059078899998</v>
      </c>
      <c r="G68" s="45" t="s">
        <v>0</v>
      </c>
    </row>
    <row r="69" spans="1:8" ht="12.75" customHeight="1" x14ac:dyDescent="0.2">
      <c r="A69" s="26" t="s">
        <v>361</v>
      </c>
      <c r="B69" s="23" t="s">
        <v>104</v>
      </c>
      <c r="C69" s="22" t="s">
        <v>100</v>
      </c>
      <c r="D69" s="13">
        <v>123.8352811844</v>
      </c>
      <c r="E69" s="9">
        <f t="shared" si="23"/>
        <v>123.8352811844</v>
      </c>
      <c r="F69" s="9">
        <f t="shared" si="24"/>
        <v>123.8352811844</v>
      </c>
      <c r="G69" s="45" t="s">
        <v>0</v>
      </c>
    </row>
    <row r="70" spans="1:8" ht="28.9" customHeight="1" x14ac:dyDescent="0.2">
      <c r="A70" s="26" t="s">
        <v>362</v>
      </c>
      <c r="B70" s="23" t="s">
        <v>106</v>
      </c>
      <c r="C70" s="22" t="s">
        <v>56</v>
      </c>
      <c r="D70" s="9">
        <f>Part1_1!L13</f>
        <v>3</v>
      </c>
      <c r="E70" s="9">
        <f t="shared" si="23"/>
        <v>3</v>
      </c>
      <c r="F70" s="9">
        <f t="shared" si="24"/>
        <v>3</v>
      </c>
      <c r="G70" s="45" t="s">
        <v>0</v>
      </c>
    </row>
    <row r="71" spans="1:8" ht="28.9" customHeight="1" x14ac:dyDescent="0.2">
      <c r="A71" s="26" t="s">
        <v>363</v>
      </c>
      <c r="B71" s="23" t="s">
        <v>108</v>
      </c>
      <c r="C71" s="22" t="s">
        <v>87</v>
      </c>
      <c r="D71" s="9">
        <v>492.42</v>
      </c>
      <c r="E71" s="9">
        <f>D71</f>
        <v>492.42</v>
      </c>
      <c r="F71" s="9">
        <f>D71</f>
        <v>492.42</v>
      </c>
      <c r="G71" s="45" t="s">
        <v>0</v>
      </c>
    </row>
    <row r="72" spans="1:8" ht="28.9" customHeight="1" x14ac:dyDescent="0.2">
      <c r="A72" s="26" t="s">
        <v>364</v>
      </c>
      <c r="B72" s="23" t="s">
        <v>110</v>
      </c>
      <c r="C72" s="22" t="s">
        <v>56</v>
      </c>
      <c r="D72" s="9">
        <f>D70</f>
        <v>3</v>
      </c>
      <c r="E72" s="9">
        <f>D72</f>
        <v>3</v>
      </c>
      <c r="F72" s="9">
        <f>D72</f>
        <v>3</v>
      </c>
      <c r="G72" s="45" t="s">
        <v>0</v>
      </c>
    </row>
    <row r="73" spans="1:8" ht="30.95" customHeight="1" x14ac:dyDescent="0.2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8" ht="14.45" customHeight="1" x14ac:dyDescent="0.2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5" t="s">
        <v>0</v>
      </c>
    </row>
    <row r="75" spans="1:8" ht="43.35" customHeight="1" x14ac:dyDescent="0.2">
      <c r="A75" s="26" t="s">
        <v>126</v>
      </c>
      <c r="B75" s="15" t="s">
        <v>91</v>
      </c>
      <c r="C75" s="14" t="s">
        <v>87</v>
      </c>
      <c r="D75" s="9">
        <f>D76*D81-D82*D83</f>
        <v>1415632.2</v>
      </c>
      <c r="E75" s="9">
        <f>D75</f>
        <v>1415632.2</v>
      </c>
      <c r="F75" s="9">
        <f>D75</f>
        <v>1415632.2</v>
      </c>
      <c r="G75" s="45" t="s">
        <v>127</v>
      </c>
      <c r="H75">
        <f>D75+D86+D97+D108+D119+D130+D141+D152</f>
        <v>1712358.6</v>
      </c>
    </row>
    <row r="76" spans="1:8" ht="38.25" x14ac:dyDescent="0.2">
      <c r="A76" s="26" t="s">
        <v>367</v>
      </c>
      <c r="B76" s="15" t="s">
        <v>94</v>
      </c>
      <c r="C76" s="14" t="s">
        <v>87</v>
      </c>
      <c r="D76" s="9">
        <f>ROUND((D77*(D78/100*D79/100*D80/100)),2)</f>
        <v>1236.3599999999999</v>
      </c>
      <c r="E76" s="9">
        <f t="shared" ref="E76:F76" si="25">ROUND((E77*(E78/100*E79/100*E80/100)),2)</f>
        <v>1236.3599999999999</v>
      </c>
      <c r="F76" s="9">
        <f t="shared" si="25"/>
        <v>1236.3599999999999</v>
      </c>
      <c r="G76" s="45" t="s">
        <v>128</v>
      </c>
    </row>
    <row r="77" spans="1:8" ht="12.75" customHeight="1" x14ac:dyDescent="0.2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5" t="s">
        <v>0</v>
      </c>
    </row>
    <row r="78" spans="1:8" ht="12.75" customHeight="1" x14ac:dyDescent="0.2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5" t="s">
        <v>0</v>
      </c>
    </row>
    <row r="79" spans="1:8" ht="12.75" customHeight="1" x14ac:dyDescent="0.2">
      <c r="A79" s="26" t="s">
        <v>370</v>
      </c>
      <c r="B79" s="15" t="s">
        <v>102</v>
      </c>
      <c r="C79" s="14" t="s">
        <v>100</v>
      </c>
      <c r="D79" s="13">
        <v>116.3564434474</v>
      </c>
      <c r="E79" s="9">
        <f t="shared" si="26"/>
        <v>116.3564434474</v>
      </c>
      <c r="F79" s="9">
        <f t="shared" si="27"/>
        <v>116.3564434474</v>
      </c>
      <c r="G79" s="45" t="s">
        <v>0</v>
      </c>
    </row>
    <row r="80" spans="1:8" ht="12.75" customHeight="1" x14ac:dyDescent="0.2">
      <c r="A80" s="26" t="s">
        <v>371</v>
      </c>
      <c r="B80" s="15" t="s">
        <v>104</v>
      </c>
      <c r="C80" s="14" t="s">
        <v>100</v>
      </c>
      <c r="D80" s="13">
        <v>118.4138005387</v>
      </c>
      <c r="E80" s="9">
        <f t="shared" si="26"/>
        <v>118.4138005387</v>
      </c>
      <c r="F80" s="9">
        <f t="shared" si="27"/>
        <v>118.4138005387</v>
      </c>
      <c r="G80" s="45" t="s">
        <v>0</v>
      </c>
    </row>
    <row r="81" spans="1:7" ht="28.9" customHeight="1" x14ac:dyDescent="0.2">
      <c r="A81" s="26" t="s">
        <v>372</v>
      </c>
      <c r="B81" s="15" t="s">
        <v>106</v>
      </c>
      <c r="C81" s="14" t="s">
        <v>56</v>
      </c>
      <c r="D81" s="9">
        <f>Part1_1!K14</f>
        <v>1145</v>
      </c>
      <c r="E81" s="9">
        <f t="shared" si="26"/>
        <v>1145</v>
      </c>
      <c r="F81" s="9">
        <f t="shared" si="27"/>
        <v>1145</v>
      </c>
      <c r="G81" s="45" t="s">
        <v>0</v>
      </c>
    </row>
    <row r="82" spans="1:7" ht="28.9" customHeight="1" x14ac:dyDescent="0.2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5" t="s">
        <v>0</v>
      </c>
    </row>
    <row r="83" spans="1:7" ht="28.9" customHeight="1" x14ac:dyDescent="0.2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5" t="s">
        <v>0</v>
      </c>
    </row>
    <row r="84" spans="1:7" ht="15.75" x14ac:dyDescent="0.2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 x14ac:dyDescent="0.2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5" t="s">
        <v>0</v>
      </c>
    </row>
    <row r="86" spans="1:7" ht="43.35" customHeight="1" x14ac:dyDescent="0.2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5" t="s">
        <v>130</v>
      </c>
    </row>
    <row r="87" spans="1:7" ht="38.25" x14ac:dyDescent="0.2">
      <c r="A87" s="26" t="s">
        <v>309</v>
      </c>
      <c r="B87" s="33" t="s">
        <v>94</v>
      </c>
      <c r="C87" s="32" t="s">
        <v>87</v>
      </c>
      <c r="D87" s="9">
        <f>ROUND((D88*(D89/100*D90/100*D91/100)),2)</f>
        <v>1236.3599999999999</v>
      </c>
      <c r="E87" s="9">
        <f t="shared" ref="E87:F87" si="28">ROUND((E88*(E89/100*E90/100*E91/100)),2)</f>
        <v>1236.3599999999999</v>
      </c>
      <c r="F87" s="9">
        <f t="shared" si="28"/>
        <v>1236.3599999999999</v>
      </c>
      <c r="G87" s="45" t="s">
        <v>131</v>
      </c>
    </row>
    <row r="88" spans="1:7" ht="12.75" customHeight="1" x14ac:dyDescent="0.2">
      <c r="A88" s="26" t="s">
        <v>311</v>
      </c>
      <c r="B88" s="33" t="s">
        <v>97</v>
      </c>
      <c r="C88" s="32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5" t="s">
        <v>0</v>
      </c>
    </row>
    <row r="89" spans="1:7" ht="12.75" customHeight="1" x14ac:dyDescent="0.2">
      <c r="A89" s="26" t="s">
        <v>312</v>
      </c>
      <c r="B89" s="33" t="s">
        <v>99</v>
      </c>
      <c r="C89" s="32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5" t="s">
        <v>0</v>
      </c>
    </row>
    <row r="90" spans="1:7" ht="12.75" customHeight="1" x14ac:dyDescent="0.2">
      <c r="A90" s="26" t="s">
        <v>313</v>
      </c>
      <c r="B90" s="33" t="s">
        <v>102</v>
      </c>
      <c r="C90" s="32" t="s">
        <v>100</v>
      </c>
      <c r="D90" s="9">
        <f t="shared" si="29"/>
        <v>116.3564434474</v>
      </c>
      <c r="E90" s="9">
        <f t="shared" si="30"/>
        <v>116.3564434474</v>
      </c>
      <c r="F90" s="9">
        <f t="shared" si="31"/>
        <v>116.3564434474</v>
      </c>
      <c r="G90" s="45" t="s">
        <v>0</v>
      </c>
    </row>
    <row r="91" spans="1:7" ht="12.75" customHeight="1" x14ac:dyDescent="0.2">
      <c r="A91" s="26" t="s">
        <v>314</v>
      </c>
      <c r="B91" s="33" t="s">
        <v>104</v>
      </c>
      <c r="C91" s="32" t="s">
        <v>100</v>
      </c>
      <c r="D91" s="9">
        <f t="shared" si="29"/>
        <v>118.4138005387</v>
      </c>
      <c r="E91" s="9">
        <f t="shared" si="30"/>
        <v>118.4138005387</v>
      </c>
      <c r="F91" s="9">
        <f t="shared" si="31"/>
        <v>118.4138005387</v>
      </c>
      <c r="G91" s="45" t="s">
        <v>0</v>
      </c>
    </row>
    <row r="92" spans="1:7" ht="28.9" customHeight="1" x14ac:dyDescent="0.2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5" t="s">
        <v>0</v>
      </c>
    </row>
    <row r="93" spans="1:7" ht="28.9" customHeight="1" x14ac:dyDescent="0.2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5" t="s">
        <v>0</v>
      </c>
    </row>
    <row r="94" spans="1:7" ht="28.9" customHeight="1" x14ac:dyDescent="0.2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5" t="s">
        <v>0</v>
      </c>
    </row>
    <row r="95" spans="1:7" ht="30.95" customHeight="1" x14ac:dyDescent="0.2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 x14ac:dyDescent="0.2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5" t="s">
        <v>0</v>
      </c>
    </row>
    <row r="97" spans="1:7" ht="43.35" customHeight="1" x14ac:dyDescent="0.2">
      <c r="A97" s="26" t="s">
        <v>132</v>
      </c>
      <c r="B97" s="15" t="s">
        <v>91</v>
      </c>
      <c r="C97" s="14" t="s">
        <v>87</v>
      </c>
      <c r="D97" s="9">
        <f>D98*D103</f>
        <v>6181.7999999999993</v>
      </c>
      <c r="E97" s="9">
        <f>D97</f>
        <v>6181.7999999999993</v>
      </c>
      <c r="F97" s="9">
        <f>D97</f>
        <v>6181.7999999999993</v>
      </c>
      <c r="G97" s="45" t="s">
        <v>133</v>
      </c>
    </row>
    <row r="98" spans="1:7" ht="38.25" x14ac:dyDescent="0.2">
      <c r="A98" s="26" t="s">
        <v>378</v>
      </c>
      <c r="B98" s="15" t="s">
        <v>94</v>
      </c>
      <c r="C98" s="14" t="s">
        <v>87</v>
      </c>
      <c r="D98" s="9">
        <f>ROUND((D99*(D100/100*D101/100*D102/100)),2)</f>
        <v>1236.3599999999999</v>
      </c>
      <c r="E98" s="9">
        <f t="shared" ref="E98" si="32">ROUND((E99*(E100/100*E101/100*E102/100)),2)</f>
        <v>1236.3599999999999</v>
      </c>
      <c r="F98" s="9">
        <f t="shared" ref="F98" si="33">ROUND((F99*(F100/100*F101/100*F102/100)),2)</f>
        <v>1236.3599999999999</v>
      </c>
      <c r="G98" s="45" t="s">
        <v>134</v>
      </c>
    </row>
    <row r="99" spans="1:7" ht="12.75" customHeight="1" x14ac:dyDescent="0.2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5" t="s">
        <v>0</v>
      </c>
    </row>
    <row r="100" spans="1:7" ht="12.75" customHeight="1" x14ac:dyDescent="0.2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5" t="s">
        <v>0</v>
      </c>
    </row>
    <row r="101" spans="1:7" ht="12.75" customHeight="1" x14ac:dyDescent="0.2">
      <c r="A101" s="26" t="s">
        <v>381</v>
      </c>
      <c r="B101" s="15" t="s">
        <v>102</v>
      </c>
      <c r="C101" s="14" t="s">
        <v>100</v>
      </c>
      <c r="D101" s="9">
        <f t="shared" si="34"/>
        <v>116.3564434474</v>
      </c>
      <c r="E101" s="9">
        <f t="shared" si="35"/>
        <v>116.3564434474</v>
      </c>
      <c r="F101" s="9">
        <f t="shared" si="36"/>
        <v>116.3564434474</v>
      </c>
      <c r="G101" s="45" t="s">
        <v>0</v>
      </c>
    </row>
    <row r="102" spans="1:7" ht="12.75" customHeight="1" x14ac:dyDescent="0.2">
      <c r="A102" s="26" t="s">
        <v>382</v>
      </c>
      <c r="B102" s="15" t="s">
        <v>104</v>
      </c>
      <c r="C102" s="14" t="s">
        <v>100</v>
      </c>
      <c r="D102" s="9">
        <f t="shared" si="34"/>
        <v>118.4138005387</v>
      </c>
      <c r="E102" s="9">
        <f t="shared" si="35"/>
        <v>118.4138005387</v>
      </c>
      <c r="F102" s="9">
        <f t="shared" si="36"/>
        <v>118.4138005387</v>
      </c>
      <c r="G102" s="45" t="s">
        <v>0</v>
      </c>
    </row>
    <row r="103" spans="1:7" ht="28.9" customHeight="1" x14ac:dyDescent="0.2">
      <c r="A103" s="26" t="s">
        <v>383</v>
      </c>
      <c r="B103" s="15" t="s">
        <v>106</v>
      </c>
      <c r="C103" s="14" t="s">
        <v>56</v>
      </c>
      <c r="D103" s="9">
        <f>Part1_1!K16</f>
        <v>5</v>
      </c>
      <c r="E103" s="9">
        <f t="shared" si="35"/>
        <v>5</v>
      </c>
      <c r="F103" s="9">
        <f t="shared" si="36"/>
        <v>5</v>
      </c>
      <c r="G103" s="45" t="s">
        <v>0</v>
      </c>
    </row>
    <row r="104" spans="1:7" ht="28.9" customHeight="1" x14ac:dyDescent="0.2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5" t="s">
        <v>0</v>
      </c>
    </row>
    <row r="105" spans="1:7" ht="28.9" customHeight="1" x14ac:dyDescent="0.2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5" t="s">
        <v>0</v>
      </c>
    </row>
    <row r="106" spans="1:7" ht="15.75" x14ac:dyDescent="0.2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 x14ac:dyDescent="0.2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5" t="s">
        <v>0</v>
      </c>
    </row>
    <row r="108" spans="1:7" ht="43.35" customHeight="1" x14ac:dyDescent="0.2">
      <c r="A108" s="26" t="s">
        <v>135</v>
      </c>
      <c r="B108" s="15" t="s">
        <v>91</v>
      </c>
      <c r="C108" s="14" t="s">
        <v>87</v>
      </c>
      <c r="D108" s="9">
        <f>D109*D114</f>
        <v>185453.99999999997</v>
      </c>
      <c r="E108" s="9">
        <f>D108</f>
        <v>185453.99999999997</v>
      </c>
      <c r="F108" s="9">
        <f>D108</f>
        <v>185453.99999999997</v>
      </c>
      <c r="G108" s="45" t="s">
        <v>136</v>
      </c>
    </row>
    <row r="109" spans="1:7" ht="51" x14ac:dyDescent="0.2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1236.3599999999999</v>
      </c>
      <c r="E109" s="9">
        <f t="shared" ref="E109" si="37">ROUND((E110*(E111/100*E112/100*E113/100)),2)</f>
        <v>1236.3599999999999</v>
      </c>
      <c r="F109" s="9">
        <f t="shared" ref="F109" si="38">ROUND((F110*(F111/100*F112/100*F113/100)),2)</f>
        <v>1236.3599999999999</v>
      </c>
      <c r="G109" s="45" t="s">
        <v>137</v>
      </c>
    </row>
    <row r="110" spans="1:7" ht="12.75" customHeight="1" x14ac:dyDescent="0.2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5" t="s">
        <v>0</v>
      </c>
    </row>
    <row r="111" spans="1:7" ht="12.75" customHeight="1" x14ac:dyDescent="0.2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5" t="s">
        <v>0</v>
      </c>
    </row>
    <row r="112" spans="1:7" ht="12.75" customHeight="1" x14ac:dyDescent="0.2">
      <c r="A112" s="26" t="s">
        <v>391</v>
      </c>
      <c r="B112" s="15" t="s">
        <v>102</v>
      </c>
      <c r="C112" s="14" t="s">
        <v>100</v>
      </c>
      <c r="D112" s="9">
        <f t="shared" si="39"/>
        <v>116.3564434474</v>
      </c>
      <c r="E112" s="9">
        <f t="shared" si="40"/>
        <v>116.3564434474</v>
      </c>
      <c r="F112" s="9">
        <f t="shared" si="41"/>
        <v>116.3564434474</v>
      </c>
      <c r="G112" s="45" t="s">
        <v>0</v>
      </c>
    </row>
    <row r="113" spans="1:7" ht="12.75" customHeight="1" x14ac:dyDescent="0.2">
      <c r="A113" s="26" t="s">
        <v>392</v>
      </c>
      <c r="B113" s="15" t="s">
        <v>104</v>
      </c>
      <c r="C113" s="14" t="s">
        <v>100</v>
      </c>
      <c r="D113" s="9">
        <f t="shared" si="39"/>
        <v>118.4138005387</v>
      </c>
      <c r="E113" s="9">
        <f t="shared" si="40"/>
        <v>118.4138005387</v>
      </c>
      <c r="F113" s="9">
        <f t="shared" si="41"/>
        <v>118.4138005387</v>
      </c>
      <c r="G113" s="45" t="s">
        <v>0</v>
      </c>
    </row>
    <row r="114" spans="1:7" ht="28.9" customHeight="1" x14ac:dyDescent="0.2">
      <c r="A114" s="26" t="s">
        <v>393</v>
      </c>
      <c r="B114" s="15" t="s">
        <v>106</v>
      </c>
      <c r="C114" s="14" t="s">
        <v>56</v>
      </c>
      <c r="D114" s="9">
        <f>Part1_1!K17</f>
        <v>150</v>
      </c>
      <c r="E114" s="9">
        <f t="shared" si="40"/>
        <v>150</v>
      </c>
      <c r="F114" s="9">
        <f t="shared" si="41"/>
        <v>150</v>
      </c>
      <c r="G114" s="45" t="s">
        <v>0</v>
      </c>
    </row>
    <row r="115" spans="1:7" ht="28.9" customHeight="1" x14ac:dyDescent="0.2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5" t="s">
        <v>0</v>
      </c>
    </row>
    <row r="116" spans="1:7" ht="28.9" customHeight="1" x14ac:dyDescent="0.2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5" t="s">
        <v>0</v>
      </c>
    </row>
    <row r="117" spans="1:7" ht="15.75" x14ac:dyDescent="0.2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 x14ac:dyDescent="0.2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5" t="s">
        <v>0</v>
      </c>
    </row>
    <row r="119" spans="1:7" ht="38.25" x14ac:dyDescent="0.2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5" t="s">
        <v>289</v>
      </c>
    </row>
    <row r="120" spans="1:7" ht="38.25" customHeight="1" x14ac:dyDescent="0.2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1236.3599999999999</v>
      </c>
      <c r="E120" s="9">
        <f t="shared" ref="E120:F120" si="42">ROUND((E121*(E122/100*E123/100*E124/100)),2)</f>
        <v>1236.3599999999999</v>
      </c>
      <c r="F120" s="9">
        <f t="shared" si="42"/>
        <v>1236.3599999999999</v>
      </c>
      <c r="G120" s="45" t="s">
        <v>290</v>
      </c>
    </row>
    <row r="121" spans="1:7" ht="12.75" customHeight="1" x14ac:dyDescent="0.2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5" t="s">
        <v>0</v>
      </c>
    </row>
    <row r="122" spans="1:7" ht="12.75" customHeight="1" x14ac:dyDescent="0.2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5" t="s">
        <v>0</v>
      </c>
    </row>
    <row r="123" spans="1:7" ht="12.75" customHeight="1" x14ac:dyDescent="0.2">
      <c r="A123" s="26" t="s">
        <v>401</v>
      </c>
      <c r="B123" s="15" t="s">
        <v>102</v>
      </c>
      <c r="C123" s="14" t="s">
        <v>100</v>
      </c>
      <c r="D123" s="9">
        <f t="shared" si="43"/>
        <v>116.3564434474</v>
      </c>
      <c r="E123" s="9">
        <f t="shared" si="44"/>
        <v>116.3564434474</v>
      </c>
      <c r="F123" s="9">
        <f t="shared" si="45"/>
        <v>116.3564434474</v>
      </c>
      <c r="G123" s="45" t="s">
        <v>0</v>
      </c>
    </row>
    <row r="124" spans="1:7" ht="12.75" customHeight="1" x14ac:dyDescent="0.2">
      <c r="A124" s="26" t="s">
        <v>402</v>
      </c>
      <c r="B124" s="15" t="s">
        <v>104</v>
      </c>
      <c r="C124" s="14" t="s">
        <v>100</v>
      </c>
      <c r="D124" s="9">
        <f t="shared" si="43"/>
        <v>118.4138005387</v>
      </c>
      <c r="E124" s="9">
        <f t="shared" si="44"/>
        <v>118.4138005387</v>
      </c>
      <c r="F124" s="9">
        <f t="shared" si="45"/>
        <v>118.4138005387</v>
      </c>
      <c r="G124" s="45" t="s">
        <v>0</v>
      </c>
    </row>
    <row r="125" spans="1:7" ht="28.9" customHeight="1" x14ac:dyDescent="0.2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5" t="s">
        <v>0</v>
      </c>
    </row>
    <row r="126" spans="1:7" ht="28.9" customHeight="1" x14ac:dyDescent="0.2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5" t="s">
        <v>0</v>
      </c>
    </row>
    <row r="127" spans="1:7" ht="28.9" customHeight="1" x14ac:dyDescent="0.2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5" t="s">
        <v>0</v>
      </c>
    </row>
    <row r="128" spans="1:7" ht="15.75" x14ac:dyDescent="0.2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 x14ac:dyDescent="0.2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5" t="s">
        <v>0</v>
      </c>
    </row>
    <row r="130" spans="1:7" ht="39.75" customHeight="1" x14ac:dyDescent="0.2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6">E131*E136</f>
        <v>0</v>
      </c>
      <c r="F130" s="9">
        <f t="shared" si="46"/>
        <v>0</v>
      </c>
      <c r="G130" s="45" t="s">
        <v>140</v>
      </c>
    </row>
    <row r="131" spans="1:7" ht="36.75" customHeight="1" x14ac:dyDescent="0.2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1236.3599999999999</v>
      </c>
      <c r="E131" s="9">
        <f t="shared" ref="E131:F131" si="47">ROUND((E132*(E133/100*E134/100*E135/100)),2)</f>
        <v>1236.3599999999999</v>
      </c>
      <c r="F131" s="9">
        <f t="shared" si="47"/>
        <v>1236.3599999999999</v>
      </c>
      <c r="G131" s="45" t="s">
        <v>141</v>
      </c>
    </row>
    <row r="132" spans="1:7" ht="12.75" customHeight="1" x14ac:dyDescent="0.2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5" t="s">
        <v>0</v>
      </c>
    </row>
    <row r="133" spans="1:7" ht="12.75" customHeight="1" x14ac:dyDescent="0.2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5" t="s">
        <v>0</v>
      </c>
    </row>
    <row r="134" spans="1:7" ht="12.75" customHeight="1" x14ac:dyDescent="0.2">
      <c r="A134" s="26" t="s">
        <v>411</v>
      </c>
      <c r="B134" s="15" t="s">
        <v>102</v>
      </c>
      <c r="C134" s="14" t="s">
        <v>100</v>
      </c>
      <c r="D134" s="9">
        <f t="shared" si="48"/>
        <v>116.3564434474</v>
      </c>
      <c r="E134" s="9">
        <f t="shared" si="49"/>
        <v>116.3564434474</v>
      </c>
      <c r="F134" s="9">
        <f t="shared" si="50"/>
        <v>116.3564434474</v>
      </c>
      <c r="G134" s="45" t="s">
        <v>0</v>
      </c>
    </row>
    <row r="135" spans="1:7" ht="12.75" customHeight="1" x14ac:dyDescent="0.2">
      <c r="A135" s="26" t="s">
        <v>412</v>
      </c>
      <c r="B135" s="15" t="s">
        <v>104</v>
      </c>
      <c r="C135" s="14" t="s">
        <v>100</v>
      </c>
      <c r="D135" s="9">
        <f t="shared" si="48"/>
        <v>118.4138005387</v>
      </c>
      <c r="E135" s="9">
        <f t="shared" si="49"/>
        <v>118.4138005387</v>
      </c>
      <c r="F135" s="9">
        <f t="shared" si="50"/>
        <v>118.4138005387</v>
      </c>
      <c r="G135" s="45" t="s">
        <v>0</v>
      </c>
    </row>
    <row r="136" spans="1:7" ht="28.9" customHeight="1" x14ac:dyDescent="0.2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5" t="s">
        <v>0</v>
      </c>
    </row>
    <row r="137" spans="1:7" ht="28.9" customHeight="1" x14ac:dyDescent="0.2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5" t="s">
        <v>0</v>
      </c>
    </row>
    <row r="138" spans="1:7" ht="28.9" customHeight="1" x14ac:dyDescent="0.2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5" t="s">
        <v>0</v>
      </c>
    </row>
    <row r="139" spans="1:7" ht="15.75" x14ac:dyDescent="0.2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 x14ac:dyDescent="0.2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5" t="s">
        <v>0</v>
      </c>
    </row>
    <row r="141" spans="1:7" ht="43.35" customHeight="1" x14ac:dyDescent="0.2">
      <c r="A141" s="21" t="s">
        <v>142</v>
      </c>
      <c r="B141" s="15" t="s">
        <v>91</v>
      </c>
      <c r="C141" s="14" t="s">
        <v>87</v>
      </c>
      <c r="D141" s="9">
        <f>D142*D147</f>
        <v>105090.59999999999</v>
      </c>
      <c r="E141" s="9">
        <f>D141</f>
        <v>105090.59999999999</v>
      </c>
      <c r="F141" s="9">
        <f>D141</f>
        <v>105090.59999999999</v>
      </c>
      <c r="G141" s="45" t="s">
        <v>143</v>
      </c>
    </row>
    <row r="142" spans="1:7" ht="51" x14ac:dyDescent="0.2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1236.3599999999999</v>
      </c>
      <c r="E142" s="9">
        <f t="shared" ref="E142:F142" si="51">ROUND((E143*(E144/100*E145/100*E146/100)),2)</f>
        <v>1236.3599999999999</v>
      </c>
      <c r="F142" s="9">
        <f t="shared" si="51"/>
        <v>1236.3599999999999</v>
      </c>
      <c r="G142" s="45" t="s">
        <v>144</v>
      </c>
    </row>
    <row r="143" spans="1:7" ht="12.75" customHeight="1" x14ac:dyDescent="0.2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5" t="s">
        <v>0</v>
      </c>
    </row>
    <row r="144" spans="1:7" ht="12.75" customHeight="1" x14ac:dyDescent="0.2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5" t="s">
        <v>0</v>
      </c>
    </row>
    <row r="145" spans="1:7" ht="12.75" customHeight="1" x14ac:dyDescent="0.2">
      <c r="A145" s="21" t="s">
        <v>421</v>
      </c>
      <c r="B145" s="15" t="s">
        <v>102</v>
      </c>
      <c r="C145" s="14" t="s">
        <v>100</v>
      </c>
      <c r="D145" s="9">
        <f t="shared" si="52"/>
        <v>116.3564434474</v>
      </c>
      <c r="E145" s="9">
        <f t="shared" si="53"/>
        <v>116.3564434474</v>
      </c>
      <c r="F145" s="9">
        <f t="shared" si="54"/>
        <v>116.3564434474</v>
      </c>
      <c r="G145" s="45" t="s">
        <v>0</v>
      </c>
    </row>
    <row r="146" spans="1:7" ht="12.75" customHeight="1" x14ac:dyDescent="0.2">
      <c r="A146" s="21" t="s">
        <v>145</v>
      </c>
      <c r="B146" s="15" t="s">
        <v>104</v>
      </c>
      <c r="C146" s="14" t="s">
        <v>100</v>
      </c>
      <c r="D146" s="9">
        <f t="shared" si="52"/>
        <v>118.4138005387</v>
      </c>
      <c r="E146" s="9">
        <f t="shared" si="53"/>
        <v>118.4138005387</v>
      </c>
      <c r="F146" s="9">
        <f t="shared" si="54"/>
        <v>118.4138005387</v>
      </c>
      <c r="G146" s="45" t="s">
        <v>0</v>
      </c>
    </row>
    <row r="147" spans="1:7" ht="28.9" customHeight="1" x14ac:dyDescent="0.2">
      <c r="A147" s="21" t="s">
        <v>422</v>
      </c>
      <c r="B147" s="15" t="s">
        <v>106</v>
      </c>
      <c r="C147" s="14" t="s">
        <v>56</v>
      </c>
      <c r="D147" s="9">
        <f>Part1_1!K20</f>
        <v>85</v>
      </c>
      <c r="E147" s="9">
        <f t="shared" si="53"/>
        <v>85</v>
      </c>
      <c r="F147" s="9">
        <f t="shared" si="54"/>
        <v>85</v>
      </c>
      <c r="G147" s="45" t="s">
        <v>0</v>
      </c>
    </row>
    <row r="148" spans="1:7" ht="28.9" customHeight="1" x14ac:dyDescent="0.2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5" t="s">
        <v>0</v>
      </c>
    </row>
    <row r="149" spans="1:7" ht="28.9" customHeight="1" x14ac:dyDescent="0.2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5" t="s">
        <v>0</v>
      </c>
    </row>
    <row r="150" spans="1:7" ht="15.75" x14ac:dyDescent="0.2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 x14ac:dyDescent="0.2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5" t="s">
        <v>0</v>
      </c>
    </row>
    <row r="152" spans="1:7" ht="43.35" customHeight="1" x14ac:dyDescent="0.2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5" t="s">
        <v>147</v>
      </c>
    </row>
    <row r="153" spans="1:7" ht="36.75" customHeight="1" x14ac:dyDescent="0.2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1236.3599999999999</v>
      </c>
      <c r="E153" s="9">
        <f t="shared" ref="E153:F153" si="55">ROUND((E154*(E155/100*E156/100*E157/100)),2)</f>
        <v>1236.3599999999999</v>
      </c>
      <c r="F153" s="9">
        <f t="shared" si="55"/>
        <v>1236.3599999999999</v>
      </c>
      <c r="G153" s="45" t="s">
        <v>148</v>
      </c>
    </row>
    <row r="154" spans="1:7" ht="12.75" customHeight="1" x14ac:dyDescent="0.2">
      <c r="A154" s="21" t="s">
        <v>428</v>
      </c>
      <c r="B154" s="33" t="s">
        <v>97</v>
      </c>
      <c r="C154" s="32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5" t="s">
        <v>0</v>
      </c>
    </row>
    <row r="155" spans="1:7" ht="12.75" customHeight="1" x14ac:dyDescent="0.2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5" t="s">
        <v>0</v>
      </c>
    </row>
    <row r="156" spans="1:7" ht="12.75" customHeight="1" x14ac:dyDescent="0.2">
      <c r="A156" s="21" t="s">
        <v>430</v>
      </c>
      <c r="B156" s="33" t="s">
        <v>102</v>
      </c>
      <c r="C156" s="32" t="s">
        <v>100</v>
      </c>
      <c r="D156" s="9">
        <f>D79</f>
        <v>116.3564434474</v>
      </c>
      <c r="E156" s="9">
        <f t="shared" si="56"/>
        <v>116.3564434474</v>
      </c>
      <c r="F156" s="9">
        <f t="shared" si="57"/>
        <v>116.3564434474</v>
      </c>
      <c r="G156" s="45" t="s">
        <v>0</v>
      </c>
    </row>
    <row r="157" spans="1:7" ht="12.75" customHeight="1" x14ac:dyDescent="0.2">
      <c r="A157" s="21" t="s">
        <v>149</v>
      </c>
      <c r="B157" s="33" t="s">
        <v>104</v>
      </c>
      <c r="C157" s="32" t="s">
        <v>100</v>
      </c>
      <c r="D157" s="9">
        <f>D80</f>
        <v>118.4138005387</v>
      </c>
      <c r="E157" s="9">
        <f t="shared" si="56"/>
        <v>118.4138005387</v>
      </c>
      <c r="F157" s="9">
        <f t="shared" si="57"/>
        <v>118.4138005387</v>
      </c>
      <c r="G157" s="45" t="s">
        <v>0</v>
      </c>
    </row>
    <row r="158" spans="1:7" ht="28.9" customHeight="1" x14ac:dyDescent="0.2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5" t="s">
        <v>0</v>
      </c>
    </row>
    <row r="159" spans="1:7" ht="28.9" customHeight="1" x14ac:dyDescent="0.2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5" t="s">
        <v>0</v>
      </c>
    </row>
    <row r="160" spans="1:7" ht="28.9" customHeight="1" x14ac:dyDescent="0.2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5" t="s">
        <v>0</v>
      </c>
    </row>
    <row r="161" spans="1:7" ht="15.75" x14ac:dyDescent="0.2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 x14ac:dyDescent="0.2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5" t="s">
        <v>0</v>
      </c>
    </row>
    <row r="163" spans="1:7" ht="43.35" customHeight="1" x14ac:dyDescent="0.2">
      <c r="A163" s="21" t="s">
        <v>187</v>
      </c>
      <c r="B163" s="15" t="s">
        <v>91</v>
      </c>
      <c r="C163" s="14" t="s">
        <v>87</v>
      </c>
      <c r="D163" s="9">
        <f>D164*D169</f>
        <v>1268315.2</v>
      </c>
      <c r="E163" s="9">
        <f>D163</f>
        <v>1268315.2</v>
      </c>
      <c r="F163" s="9">
        <f>D163</f>
        <v>1268315.2</v>
      </c>
      <c r="G163" s="19" t="s">
        <v>196</v>
      </c>
    </row>
    <row r="164" spans="1:7" ht="51" x14ac:dyDescent="0.2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63415.76</v>
      </c>
      <c r="E164" s="9">
        <f t="shared" ref="E164:F164" si="58">ROUND((E165*(E166/100*E167/100*E168/100)),2)</f>
        <v>63415.76</v>
      </c>
      <c r="F164" s="9">
        <f t="shared" si="58"/>
        <v>63415.76</v>
      </c>
      <c r="G164" s="19" t="s">
        <v>197</v>
      </c>
    </row>
    <row r="165" spans="1:7" ht="12.75" customHeight="1" x14ac:dyDescent="0.2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5" t="s">
        <v>0</v>
      </c>
    </row>
    <row r="166" spans="1:7" ht="12.75" customHeight="1" x14ac:dyDescent="0.2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5" t="s">
        <v>0</v>
      </c>
    </row>
    <row r="167" spans="1:7" ht="12.75" customHeight="1" x14ac:dyDescent="0.2">
      <c r="A167" s="21" t="s">
        <v>191</v>
      </c>
      <c r="B167" s="15" t="s">
        <v>102</v>
      </c>
      <c r="C167" s="14" t="s">
        <v>100</v>
      </c>
      <c r="D167" s="9">
        <f>D13</f>
        <v>140.3456864449</v>
      </c>
      <c r="E167" s="9">
        <f t="shared" si="59"/>
        <v>140.3456864449</v>
      </c>
      <c r="F167" s="9">
        <f t="shared" si="60"/>
        <v>140.3456864449</v>
      </c>
      <c r="G167" s="45" t="s">
        <v>0</v>
      </c>
    </row>
    <row r="168" spans="1:7" ht="12.75" customHeight="1" x14ac:dyDescent="0.2">
      <c r="A168" s="21" t="s">
        <v>192</v>
      </c>
      <c r="B168" s="15" t="s">
        <v>104</v>
      </c>
      <c r="C168" s="14" t="s">
        <v>100</v>
      </c>
      <c r="D168" s="9">
        <f>D14</f>
        <v>120.22327284959999</v>
      </c>
      <c r="E168" s="9">
        <f t="shared" si="59"/>
        <v>120.22327284959999</v>
      </c>
      <c r="F168" s="9">
        <f t="shared" si="60"/>
        <v>120.22327284959999</v>
      </c>
      <c r="G168" s="45" t="s">
        <v>0</v>
      </c>
    </row>
    <row r="169" spans="1:7" ht="28.9" customHeight="1" x14ac:dyDescent="0.2">
      <c r="A169" s="21" t="s">
        <v>193</v>
      </c>
      <c r="B169" s="15" t="s">
        <v>106</v>
      </c>
      <c r="C169" s="14" t="s">
        <v>56</v>
      </c>
      <c r="D169" s="9">
        <f>Part1_1!K22</f>
        <v>20</v>
      </c>
      <c r="E169" s="9">
        <f t="shared" si="59"/>
        <v>20</v>
      </c>
      <c r="F169" s="9">
        <f t="shared" si="60"/>
        <v>20</v>
      </c>
      <c r="G169" s="45" t="s">
        <v>0</v>
      </c>
    </row>
    <row r="170" spans="1:7" ht="28.9" customHeight="1" x14ac:dyDescent="0.2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5" t="s">
        <v>0</v>
      </c>
    </row>
    <row r="171" spans="1:7" ht="28.9" customHeight="1" x14ac:dyDescent="0.2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5" t="s">
        <v>0</v>
      </c>
    </row>
    <row r="172" spans="1:7" ht="15.75" x14ac:dyDescent="0.2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 x14ac:dyDescent="0.2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5" t="s">
        <v>0</v>
      </c>
    </row>
    <row r="174" spans="1:7" ht="43.35" customHeight="1" x14ac:dyDescent="0.2">
      <c r="A174" s="21" t="s">
        <v>200</v>
      </c>
      <c r="B174" s="15" t="s">
        <v>91</v>
      </c>
      <c r="C174" s="14" t="s">
        <v>87</v>
      </c>
      <c r="D174" s="9">
        <f>D175*D180</f>
        <v>982253.07</v>
      </c>
      <c r="E174" s="9">
        <f>D174</f>
        <v>982253.07</v>
      </c>
      <c r="F174" s="9">
        <f>D174</f>
        <v>982253.07</v>
      </c>
      <c r="G174" s="19" t="s">
        <v>209</v>
      </c>
    </row>
    <row r="175" spans="1:7" ht="39.75" customHeight="1" x14ac:dyDescent="0.2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51697.53</v>
      </c>
      <c r="E175" s="9">
        <f t="shared" ref="E175:F175" si="61">ROUND((E176*(E177/100*E178/100*E179/100)),2)</f>
        <v>51697.53</v>
      </c>
      <c r="F175" s="9">
        <f t="shared" si="61"/>
        <v>51697.53</v>
      </c>
      <c r="G175" s="19" t="s">
        <v>210</v>
      </c>
    </row>
    <row r="176" spans="1:7" ht="12.75" customHeight="1" x14ac:dyDescent="0.2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5" t="s">
        <v>0</v>
      </c>
    </row>
    <row r="177" spans="1:7" ht="12.75" customHeight="1" x14ac:dyDescent="0.2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5" t="s">
        <v>0</v>
      </c>
    </row>
    <row r="178" spans="1:7" ht="12.75" customHeight="1" x14ac:dyDescent="0.2">
      <c r="A178" s="21" t="s">
        <v>204</v>
      </c>
      <c r="B178" s="15" t="s">
        <v>102</v>
      </c>
      <c r="C178" s="14" t="s">
        <v>100</v>
      </c>
      <c r="D178" s="13">
        <f>D24</f>
        <v>148.4423880201</v>
      </c>
      <c r="E178" s="9">
        <f t="shared" si="62"/>
        <v>148.4423880201</v>
      </c>
      <c r="F178" s="9">
        <f t="shared" si="63"/>
        <v>148.4423880201</v>
      </c>
      <c r="G178" s="45" t="s">
        <v>0</v>
      </c>
    </row>
    <row r="179" spans="1:7" ht="12.75" customHeight="1" x14ac:dyDescent="0.2">
      <c r="A179" s="21" t="s">
        <v>205</v>
      </c>
      <c r="B179" s="15" t="s">
        <v>104</v>
      </c>
      <c r="C179" s="14" t="s">
        <v>100</v>
      </c>
      <c r="D179" s="13">
        <f>D25</f>
        <v>117.7880871062</v>
      </c>
      <c r="E179" s="9">
        <f t="shared" si="62"/>
        <v>117.7880871062</v>
      </c>
      <c r="F179" s="9">
        <f t="shared" si="63"/>
        <v>117.7880871062</v>
      </c>
      <c r="G179" s="45" t="s">
        <v>0</v>
      </c>
    </row>
    <row r="180" spans="1:7" ht="28.9" customHeight="1" x14ac:dyDescent="0.2">
      <c r="A180" s="21" t="s">
        <v>206</v>
      </c>
      <c r="B180" s="15" t="s">
        <v>106</v>
      </c>
      <c r="C180" s="14" t="s">
        <v>56</v>
      </c>
      <c r="D180" s="9">
        <f>Part1_1!K23</f>
        <v>19</v>
      </c>
      <c r="E180" s="9">
        <f t="shared" si="62"/>
        <v>19</v>
      </c>
      <c r="F180" s="9">
        <f t="shared" si="63"/>
        <v>19</v>
      </c>
      <c r="G180" s="45" t="s">
        <v>0</v>
      </c>
    </row>
    <row r="181" spans="1:7" ht="28.9" customHeight="1" x14ac:dyDescent="0.2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5" t="s">
        <v>0</v>
      </c>
    </row>
    <row r="182" spans="1:7" ht="28.9" customHeight="1" x14ac:dyDescent="0.2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5" t="s">
        <v>0</v>
      </c>
    </row>
    <row r="183" spans="1:7" ht="15.75" x14ac:dyDescent="0.2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 x14ac:dyDescent="0.2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5" t="s">
        <v>0</v>
      </c>
    </row>
    <row r="185" spans="1:7" ht="43.35" customHeight="1" x14ac:dyDescent="0.2">
      <c r="A185" s="21" t="s">
        <v>213</v>
      </c>
      <c r="B185" s="15" t="s">
        <v>91</v>
      </c>
      <c r="C185" s="14" t="s">
        <v>87</v>
      </c>
      <c r="D185" s="9">
        <f>D186*D191</f>
        <v>194513.52</v>
      </c>
      <c r="E185" s="9">
        <f>D185</f>
        <v>194513.52</v>
      </c>
      <c r="F185" s="9">
        <f>D185</f>
        <v>194513.52</v>
      </c>
      <c r="G185" s="19" t="s">
        <v>222</v>
      </c>
    </row>
    <row r="186" spans="1:7" ht="36.75" customHeight="1" x14ac:dyDescent="0.2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8104.73</v>
      </c>
      <c r="E186" s="9">
        <f t="shared" ref="E186:F186" si="64">ROUND((E187*(E188/100*E189/100*E190/100)),2)</f>
        <v>8104.73</v>
      </c>
      <c r="F186" s="9">
        <f t="shared" si="64"/>
        <v>8104.73</v>
      </c>
      <c r="G186" s="19" t="s">
        <v>223</v>
      </c>
    </row>
    <row r="187" spans="1:7" ht="12.75" customHeight="1" x14ac:dyDescent="0.2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5" t="s">
        <v>0</v>
      </c>
    </row>
    <row r="188" spans="1:7" ht="12.75" customHeight="1" x14ac:dyDescent="0.2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5" t="s">
        <v>0</v>
      </c>
    </row>
    <row r="189" spans="1:7" ht="12.75" customHeight="1" x14ac:dyDescent="0.2">
      <c r="A189" s="21" t="s">
        <v>217</v>
      </c>
      <c r="B189" s="15" t="s">
        <v>102</v>
      </c>
      <c r="C189" s="14" t="s">
        <v>100</v>
      </c>
      <c r="D189" s="13">
        <f>D35</f>
        <v>108.1384759558</v>
      </c>
      <c r="E189" s="9">
        <f t="shared" si="65"/>
        <v>108.1384759558</v>
      </c>
      <c r="F189" s="9">
        <f t="shared" si="66"/>
        <v>108.1384759558</v>
      </c>
      <c r="G189" s="45" t="s">
        <v>0</v>
      </c>
    </row>
    <row r="190" spans="1:7" ht="12.75" customHeight="1" x14ac:dyDescent="0.2">
      <c r="A190" s="21" t="s">
        <v>218</v>
      </c>
      <c r="B190" s="15" t="s">
        <v>104</v>
      </c>
      <c r="C190" s="14" t="s">
        <v>100</v>
      </c>
      <c r="D190" s="13">
        <f>D36</f>
        <v>117.88789295390001</v>
      </c>
      <c r="E190" s="9">
        <f t="shared" si="65"/>
        <v>117.88789295390001</v>
      </c>
      <c r="F190" s="9">
        <f t="shared" si="66"/>
        <v>117.88789295390001</v>
      </c>
      <c r="G190" s="45" t="s">
        <v>0</v>
      </c>
    </row>
    <row r="191" spans="1:7" ht="28.9" customHeight="1" x14ac:dyDescent="0.2">
      <c r="A191" s="21" t="s">
        <v>219</v>
      </c>
      <c r="B191" s="15" t="s">
        <v>106</v>
      </c>
      <c r="C191" s="14" t="s">
        <v>56</v>
      </c>
      <c r="D191" s="9">
        <f>Part1_1!K24</f>
        <v>24</v>
      </c>
      <c r="E191" s="9">
        <f t="shared" si="65"/>
        <v>24</v>
      </c>
      <c r="F191" s="9">
        <f t="shared" si="66"/>
        <v>24</v>
      </c>
      <c r="G191" s="45" t="s">
        <v>0</v>
      </c>
    </row>
    <row r="192" spans="1:7" ht="28.9" customHeight="1" x14ac:dyDescent="0.2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5" t="s">
        <v>0</v>
      </c>
    </row>
    <row r="193" spans="1:7" ht="28.9" customHeight="1" x14ac:dyDescent="0.2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5" t="s">
        <v>0</v>
      </c>
    </row>
    <row r="194" spans="1:7" ht="15.75" x14ac:dyDescent="0.2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 x14ac:dyDescent="0.2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5" t="s">
        <v>0</v>
      </c>
    </row>
    <row r="196" spans="1:7" ht="43.35" customHeight="1" x14ac:dyDescent="0.2">
      <c r="A196" s="21" t="s">
        <v>226</v>
      </c>
      <c r="B196" s="23" t="s">
        <v>91</v>
      </c>
      <c r="C196" s="22" t="s">
        <v>87</v>
      </c>
      <c r="D196" s="9">
        <f>D197*D202</f>
        <v>65588.040000000008</v>
      </c>
      <c r="E196" s="9">
        <f>D196</f>
        <v>65588.040000000008</v>
      </c>
      <c r="F196" s="9">
        <f>D196</f>
        <v>65588.040000000008</v>
      </c>
      <c r="G196" s="19" t="s">
        <v>235</v>
      </c>
    </row>
    <row r="197" spans="1:7" ht="42" customHeight="1" x14ac:dyDescent="0.2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5465.67</v>
      </c>
      <c r="E197" s="9">
        <f t="shared" ref="E197:F197" si="67">ROUND((E198*(E199/100*E200/100*E201/100)),2)</f>
        <v>5465.67</v>
      </c>
      <c r="F197" s="9">
        <f t="shared" si="67"/>
        <v>5465.67</v>
      </c>
      <c r="G197" s="19" t="s">
        <v>236</v>
      </c>
    </row>
    <row r="198" spans="1:7" ht="12.75" customHeight="1" x14ac:dyDescent="0.2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5" t="s">
        <v>0</v>
      </c>
    </row>
    <row r="199" spans="1:7" ht="12.75" customHeight="1" x14ac:dyDescent="0.2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5" t="s">
        <v>0</v>
      </c>
    </row>
    <row r="200" spans="1:7" ht="12.75" customHeight="1" x14ac:dyDescent="0.2">
      <c r="A200" s="21" t="s">
        <v>230</v>
      </c>
      <c r="B200" s="23" t="s">
        <v>102</v>
      </c>
      <c r="C200" s="22" t="s">
        <v>100</v>
      </c>
      <c r="D200" s="13">
        <f>D46</f>
        <v>154.69376502590001</v>
      </c>
      <c r="E200" s="9">
        <f t="shared" si="68"/>
        <v>154.69376502590001</v>
      </c>
      <c r="F200" s="9">
        <f t="shared" si="69"/>
        <v>154.69376502590001</v>
      </c>
      <c r="G200" s="45" t="s">
        <v>0</v>
      </c>
    </row>
    <row r="201" spans="1:7" ht="12.75" customHeight="1" x14ac:dyDescent="0.2">
      <c r="A201" s="21" t="s">
        <v>231</v>
      </c>
      <c r="B201" s="23" t="s">
        <v>104</v>
      </c>
      <c r="C201" s="22" t="s">
        <v>100</v>
      </c>
      <c r="D201" s="13">
        <f>D47</f>
        <v>118.1188846331</v>
      </c>
      <c r="E201" s="9">
        <f t="shared" si="68"/>
        <v>118.1188846331</v>
      </c>
      <c r="F201" s="9">
        <f t="shared" si="69"/>
        <v>118.1188846331</v>
      </c>
      <c r="G201" s="45" t="s">
        <v>0</v>
      </c>
    </row>
    <row r="202" spans="1:7" ht="28.9" customHeight="1" x14ac:dyDescent="0.2">
      <c r="A202" s="21" t="s">
        <v>232</v>
      </c>
      <c r="B202" s="23" t="s">
        <v>106</v>
      </c>
      <c r="C202" s="22" t="s">
        <v>56</v>
      </c>
      <c r="D202" s="9">
        <f>Part1_1!K25</f>
        <v>12</v>
      </c>
      <c r="E202" s="9">
        <f t="shared" si="68"/>
        <v>12</v>
      </c>
      <c r="F202" s="9">
        <f t="shared" si="69"/>
        <v>12</v>
      </c>
      <c r="G202" s="45" t="s">
        <v>0</v>
      </c>
    </row>
    <row r="203" spans="1:7" ht="28.9" customHeight="1" x14ac:dyDescent="0.2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5" t="s">
        <v>0</v>
      </c>
    </row>
    <row r="204" spans="1:7" ht="28.9" customHeight="1" x14ac:dyDescent="0.2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5" t="s">
        <v>0</v>
      </c>
    </row>
    <row r="205" spans="1:7" ht="15.75" x14ac:dyDescent="0.2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 x14ac:dyDescent="0.2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5" t="s">
        <v>0</v>
      </c>
    </row>
    <row r="207" spans="1:7" ht="43.35" customHeight="1" x14ac:dyDescent="0.2">
      <c r="A207" s="21" t="s">
        <v>239</v>
      </c>
      <c r="B207" s="23" t="s">
        <v>91</v>
      </c>
      <c r="C207" s="22" t="s">
        <v>87</v>
      </c>
      <c r="D207" s="9">
        <f>D208*D213</f>
        <v>27797.759999999998</v>
      </c>
      <c r="E207" s="9">
        <f>D207</f>
        <v>27797.759999999998</v>
      </c>
      <c r="F207" s="9">
        <f>D207</f>
        <v>27797.759999999998</v>
      </c>
      <c r="G207" s="19" t="s">
        <v>248</v>
      </c>
    </row>
    <row r="208" spans="1:7" ht="37.5" customHeight="1" x14ac:dyDescent="0.2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3474.72</v>
      </c>
      <c r="E208" s="9">
        <f t="shared" ref="E208:F208" si="70">ROUND((E209*(E210/100*E211/100*E212/100)),2)</f>
        <v>3474.72</v>
      </c>
      <c r="F208" s="9">
        <f t="shared" si="70"/>
        <v>3474.72</v>
      </c>
      <c r="G208" s="19" t="s">
        <v>249</v>
      </c>
    </row>
    <row r="209" spans="1:7" ht="12.75" customHeight="1" x14ac:dyDescent="0.2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5" t="s">
        <v>0</v>
      </c>
    </row>
    <row r="210" spans="1:7" ht="12.75" customHeight="1" x14ac:dyDescent="0.2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5" t="s">
        <v>0</v>
      </c>
    </row>
    <row r="211" spans="1:7" ht="12.75" customHeight="1" x14ac:dyDescent="0.2">
      <c r="A211" s="21" t="s">
        <v>243</v>
      </c>
      <c r="B211" s="23" t="s">
        <v>102</v>
      </c>
      <c r="C211" s="22" t="s">
        <v>100</v>
      </c>
      <c r="D211" s="13">
        <f>D57</f>
        <v>38.719707228099999</v>
      </c>
      <c r="E211" s="9">
        <f t="shared" si="71"/>
        <v>38.719707228099999</v>
      </c>
      <c r="F211" s="9">
        <f t="shared" si="72"/>
        <v>38.719707228099999</v>
      </c>
      <c r="G211" s="45" t="s">
        <v>0</v>
      </c>
    </row>
    <row r="212" spans="1:7" ht="12.75" customHeight="1" x14ac:dyDescent="0.2">
      <c r="A212" s="21" t="s">
        <v>244</v>
      </c>
      <c r="B212" s="23" t="s">
        <v>104</v>
      </c>
      <c r="C212" s="22" t="s">
        <v>100</v>
      </c>
      <c r="D212" s="13">
        <f>D58</f>
        <v>118.45847233710001</v>
      </c>
      <c r="E212" s="9">
        <f t="shared" si="71"/>
        <v>118.45847233710001</v>
      </c>
      <c r="F212" s="9">
        <f t="shared" si="72"/>
        <v>118.45847233710001</v>
      </c>
      <c r="G212" s="45" t="s">
        <v>0</v>
      </c>
    </row>
    <row r="213" spans="1:7" ht="28.9" customHeight="1" x14ac:dyDescent="0.2">
      <c r="A213" s="21" t="s">
        <v>245</v>
      </c>
      <c r="B213" s="23" t="s">
        <v>106</v>
      </c>
      <c r="C213" s="22" t="s">
        <v>56</v>
      </c>
      <c r="D213" s="9">
        <f>Part1_1!K26</f>
        <v>8</v>
      </c>
      <c r="E213" s="9">
        <f t="shared" si="71"/>
        <v>8</v>
      </c>
      <c r="F213" s="9">
        <f t="shared" si="72"/>
        <v>8</v>
      </c>
      <c r="G213" s="45" t="s">
        <v>0</v>
      </c>
    </row>
    <row r="214" spans="1:7" ht="28.9" customHeight="1" x14ac:dyDescent="0.2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5" t="s">
        <v>0</v>
      </c>
    </row>
    <row r="215" spans="1:7" ht="28.9" customHeight="1" x14ac:dyDescent="0.2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5" t="s">
        <v>0</v>
      </c>
    </row>
    <row r="216" spans="1:7" ht="15.75" x14ac:dyDescent="0.2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 x14ac:dyDescent="0.2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5" t="s">
        <v>0</v>
      </c>
    </row>
    <row r="218" spans="1:7" ht="43.35" customHeight="1" x14ac:dyDescent="0.2">
      <c r="A218" s="21" t="s">
        <v>297</v>
      </c>
      <c r="B218" s="23" t="s">
        <v>91</v>
      </c>
      <c r="C218" s="22" t="s">
        <v>87</v>
      </c>
      <c r="D218" s="9">
        <f>D219*D224</f>
        <v>34747.17</v>
      </c>
      <c r="E218" s="9">
        <f>D218</f>
        <v>34747.17</v>
      </c>
      <c r="F218" s="9">
        <f>D218</f>
        <v>34747.17</v>
      </c>
      <c r="G218" s="19" t="s">
        <v>293</v>
      </c>
    </row>
    <row r="219" spans="1:7" ht="38.25" customHeight="1" x14ac:dyDescent="0.2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11582.39</v>
      </c>
      <c r="E219" s="9">
        <f t="shared" ref="E219:F219" si="73">ROUND((E220*(E221/100*E222/100*E223/100)),2)</f>
        <v>11582.39</v>
      </c>
      <c r="F219" s="9">
        <f t="shared" si="73"/>
        <v>11582.39</v>
      </c>
      <c r="G219" s="19" t="s">
        <v>294</v>
      </c>
    </row>
    <row r="220" spans="1:7" ht="12.75" customHeight="1" x14ac:dyDescent="0.2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5" t="s">
        <v>0</v>
      </c>
    </row>
    <row r="221" spans="1:7" ht="12.75" customHeight="1" x14ac:dyDescent="0.2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5" t="s">
        <v>0</v>
      </c>
    </row>
    <row r="222" spans="1:7" ht="12.75" customHeight="1" x14ac:dyDescent="0.2">
      <c r="A222" s="21" t="s">
        <v>301</v>
      </c>
      <c r="B222" s="23" t="s">
        <v>102</v>
      </c>
      <c r="C222" s="22" t="s">
        <v>100</v>
      </c>
      <c r="D222" s="13">
        <f>D68</f>
        <v>82.959059078899998</v>
      </c>
      <c r="E222" s="9">
        <f t="shared" si="74"/>
        <v>82.959059078899998</v>
      </c>
      <c r="F222" s="9">
        <f t="shared" si="75"/>
        <v>82.959059078899998</v>
      </c>
      <c r="G222" s="45" t="s">
        <v>0</v>
      </c>
    </row>
    <row r="223" spans="1:7" ht="12.75" customHeight="1" x14ac:dyDescent="0.2">
      <c r="A223" s="21" t="s">
        <v>302</v>
      </c>
      <c r="B223" s="23" t="s">
        <v>104</v>
      </c>
      <c r="C223" s="22" t="s">
        <v>100</v>
      </c>
      <c r="D223" s="13">
        <f>D69</f>
        <v>123.8352811844</v>
      </c>
      <c r="E223" s="9">
        <f t="shared" si="74"/>
        <v>123.8352811844</v>
      </c>
      <c r="F223" s="9">
        <f t="shared" si="75"/>
        <v>123.8352811844</v>
      </c>
      <c r="G223" s="45" t="s">
        <v>0</v>
      </c>
    </row>
    <row r="224" spans="1:7" ht="28.9" customHeight="1" x14ac:dyDescent="0.2">
      <c r="A224" s="21" t="s">
        <v>303</v>
      </c>
      <c r="B224" s="23" t="s">
        <v>106</v>
      </c>
      <c r="C224" s="22" t="s">
        <v>56</v>
      </c>
      <c r="D224" s="9">
        <f>Part1_1!K27</f>
        <v>3</v>
      </c>
      <c r="E224" s="9">
        <f t="shared" si="74"/>
        <v>3</v>
      </c>
      <c r="F224" s="9">
        <f t="shared" si="75"/>
        <v>3</v>
      </c>
      <c r="G224" s="45" t="s">
        <v>0</v>
      </c>
    </row>
    <row r="225" spans="1:8" ht="28.9" customHeight="1" x14ac:dyDescent="0.2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5" t="s">
        <v>0</v>
      </c>
    </row>
    <row r="226" spans="1:8" ht="28.9" customHeight="1" x14ac:dyDescent="0.2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5" t="s">
        <v>0</v>
      </c>
    </row>
    <row r="227" spans="1:8" ht="15.75" x14ac:dyDescent="0.2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8" ht="14.45" customHeight="1" x14ac:dyDescent="0.2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8" ht="43.35" customHeight="1" x14ac:dyDescent="0.2">
      <c r="A229" s="21" t="s">
        <v>464</v>
      </c>
      <c r="B229" s="33" t="s">
        <v>91</v>
      </c>
      <c r="C229" s="32" t="s">
        <v>87</v>
      </c>
      <c r="D229" s="9">
        <f>D230*D235</f>
        <v>258242.2</v>
      </c>
      <c r="E229" s="9">
        <f>D229</f>
        <v>258242.2</v>
      </c>
      <c r="F229" s="9">
        <f>D229</f>
        <v>258242.2</v>
      </c>
      <c r="G229" s="19" t="s">
        <v>260</v>
      </c>
      <c r="H229">
        <f>D229+D240</f>
        <v>769686.60000000009</v>
      </c>
    </row>
    <row r="230" spans="1:8" ht="51" x14ac:dyDescent="0.2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12912.11</v>
      </c>
      <c r="E230" s="9">
        <f t="shared" ref="E230:F230" si="76">ROUND((E231*(E232/100*E233/100*E234/100)),2)</f>
        <v>12912.11</v>
      </c>
      <c r="F230" s="9">
        <f t="shared" si="76"/>
        <v>12912.11</v>
      </c>
      <c r="G230" s="19" t="s">
        <v>261</v>
      </c>
    </row>
    <row r="231" spans="1:8" ht="12.75" customHeight="1" x14ac:dyDescent="0.2">
      <c r="A231" s="21" t="s">
        <v>253</v>
      </c>
      <c r="B231" s="33" t="s">
        <v>97</v>
      </c>
      <c r="C231" s="32" t="s">
        <v>87</v>
      </c>
      <c r="D231" s="9">
        <v>3848.37</v>
      </c>
      <c r="E231" s="9">
        <f>D231</f>
        <v>3848.37</v>
      </c>
      <c r="F231" s="9">
        <f>D231</f>
        <v>3848.37</v>
      </c>
      <c r="G231" s="33" t="s">
        <v>0</v>
      </c>
    </row>
    <row r="232" spans="1:8" ht="12.75" customHeight="1" x14ac:dyDescent="0.2">
      <c r="A232" s="21" t="s">
        <v>254</v>
      </c>
      <c r="B232" s="33" t="s">
        <v>99</v>
      </c>
      <c r="C232" s="32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3" t="s">
        <v>0</v>
      </c>
    </row>
    <row r="233" spans="1:8" ht="12.75" customHeight="1" x14ac:dyDescent="0.2">
      <c r="A233" s="21" t="s">
        <v>255</v>
      </c>
      <c r="B233" s="33" t="s">
        <v>102</v>
      </c>
      <c r="C233" s="32" t="s">
        <v>100</v>
      </c>
      <c r="D233" s="9">
        <v>288.5072838058</v>
      </c>
      <c r="E233" s="9">
        <f t="shared" si="77"/>
        <v>288.5072838058</v>
      </c>
      <c r="F233" s="9">
        <f t="shared" si="78"/>
        <v>288.5072838058</v>
      </c>
      <c r="G233" s="33" t="s">
        <v>0</v>
      </c>
    </row>
    <row r="234" spans="1:8" ht="12.75" customHeight="1" x14ac:dyDescent="0.2">
      <c r="A234" s="21" t="s">
        <v>256</v>
      </c>
      <c r="B234" s="33" t="s">
        <v>104</v>
      </c>
      <c r="C234" s="32" t="s">
        <v>100</v>
      </c>
      <c r="D234" s="9">
        <v>116.295688645</v>
      </c>
      <c r="E234" s="9">
        <f t="shared" si="77"/>
        <v>116.295688645</v>
      </c>
      <c r="F234" s="9">
        <f t="shared" si="78"/>
        <v>116.295688645</v>
      </c>
      <c r="G234" s="33" t="s">
        <v>0</v>
      </c>
    </row>
    <row r="235" spans="1:8" ht="28.9" customHeight="1" x14ac:dyDescent="0.2">
      <c r="A235" s="21" t="s">
        <v>257</v>
      </c>
      <c r="B235" s="33" t="s">
        <v>106</v>
      </c>
      <c r="C235" s="32" t="s">
        <v>56</v>
      </c>
      <c r="D235" s="9">
        <f>Part1_1!K28</f>
        <v>20</v>
      </c>
      <c r="E235" s="9">
        <f>D235</f>
        <v>20</v>
      </c>
      <c r="F235" s="9">
        <f>D235</f>
        <v>20</v>
      </c>
      <c r="G235" s="33" t="s">
        <v>0</v>
      </c>
    </row>
    <row r="236" spans="1:8" ht="28.9" customHeight="1" x14ac:dyDescent="0.2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8" ht="28.9" customHeight="1" x14ac:dyDescent="0.2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8" ht="15.75" x14ac:dyDescent="0.2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8" ht="14.45" customHeight="1" x14ac:dyDescent="0.2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8" ht="43.35" customHeight="1" x14ac:dyDescent="0.2">
      <c r="A240" s="21" t="s">
        <v>264</v>
      </c>
      <c r="B240" s="33" t="s">
        <v>91</v>
      </c>
      <c r="C240" s="32" t="s">
        <v>87</v>
      </c>
      <c r="D240" s="9">
        <f>D241*D246-D247*D248</f>
        <v>511444.4</v>
      </c>
      <c r="E240" s="9">
        <f>D240</f>
        <v>511444.4</v>
      </c>
      <c r="F240" s="9">
        <f>D240</f>
        <v>511444.4</v>
      </c>
      <c r="G240" s="19" t="s">
        <v>273</v>
      </c>
    </row>
    <row r="241" spans="1:8" ht="51" x14ac:dyDescent="0.2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12912.11</v>
      </c>
      <c r="E241" s="9">
        <f t="shared" ref="E241:F241" si="79">ROUND((E242*(E243/100*E244/100*E245/100)),2)</f>
        <v>12912.11</v>
      </c>
      <c r="F241" s="9">
        <f t="shared" si="79"/>
        <v>12912.11</v>
      </c>
      <c r="G241" s="19" t="s">
        <v>274</v>
      </c>
    </row>
    <row r="242" spans="1:8" ht="12.75" customHeight="1" x14ac:dyDescent="0.2">
      <c r="A242" s="21" t="s">
        <v>266</v>
      </c>
      <c r="B242" s="33" t="s">
        <v>97</v>
      </c>
      <c r="C242" s="32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3" t="s">
        <v>0</v>
      </c>
    </row>
    <row r="243" spans="1:8" ht="12.75" customHeight="1" x14ac:dyDescent="0.2">
      <c r="A243" s="21" t="s">
        <v>267</v>
      </c>
      <c r="B243" s="33" t="s">
        <v>99</v>
      </c>
      <c r="C243" s="32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3" t="s">
        <v>0</v>
      </c>
    </row>
    <row r="244" spans="1:8" ht="12.75" customHeight="1" x14ac:dyDescent="0.2">
      <c r="A244" s="21" t="s">
        <v>268</v>
      </c>
      <c r="B244" s="33" t="s">
        <v>102</v>
      </c>
      <c r="C244" s="32" t="s">
        <v>100</v>
      </c>
      <c r="D244" s="9">
        <f t="shared" si="80"/>
        <v>288.5072838058</v>
      </c>
      <c r="E244" s="9">
        <f t="shared" si="81"/>
        <v>288.5072838058</v>
      </c>
      <c r="F244" s="9">
        <f t="shared" si="82"/>
        <v>288.5072838058</v>
      </c>
      <c r="G244" s="33" t="s">
        <v>0</v>
      </c>
    </row>
    <row r="245" spans="1:8" ht="12.75" customHeight="1" x14ac:dyDescent="0.2">
      <c r="A245" s="21" t="s">
        <v>269</v>
      </c>
      <c r="B245" s="33" t="s">
        <v>104</v>
      </c>
      <c r="C245" s="32" t="s">
        <v>100</v>
      </c>
      <c r="D245" s="9">
        <f t="shared" si="80"/>
        <v>116.295688645</v>
      </c>
      <c r="E245" s="9">
        <f t="shared" si="81"/>
        <v>116.295688645</v>
      </c>
      <c r="F245" s="9">
        <f t="shared" si="82"/>
        <v>116.295688645</v>
      </c>
      <c r="G245" s="33" t="s">
        <v>0</v>
      </c>
    </row>
    <row r="246" spans="1:8" ht="28.9" customHeight="1" x14ac:dyDescent="0.2">
      <c r="A246" s="21" t="s">
        <v>270</v>
      </c>
      <c r="B246" s="33" t="s">
        <v>106</v>
      </c>
      <c r="C246" s="32" t="s">
        <v>56</v>
      </c>
      <c r="D246" s="9">
        <f>Part1_1!L29</f>
        <v>40</v>
      </c>
      <c r="E246" s="9">
        <f t="shared" si="81"/>
        <v>40</v>
      </c>
      <c r="F246" s="9">
        <f t="shared" si="82"/>
        <v>40</v>
      </c>
      <c r="G246" s="33" t="s">
        <v>0</v>
      </c>
    </row>
    <row r="247" spans="1:8" ht="28.9" customHeight="1" x14ac:dyDescent="0.2">
      <c r="A247" s="21" t="s">
        <v>271</v>
      </c>
      <c r="B247" s="33" t="s">
        <v>108</v>
      </c>
      <c r="C247" s="32" t="s">
        <v>87</v>
      </c>
      <c r="D247" s="9">
        <v>126</v>
      </c>
      <c r="E247" s="9">
        <f>D247</f>
        <v>126</v>
      </c>
      <c r="F247" s="9">
        <f>D247</f>
        <v>126</v>
      </c>
      <c r="G247" s="33" t="s">
        <v>0</v>
      </c>
      <c r="H247">
        <f>D247*D248</f>
        <v>5040</v>
      </c>
    </row>
    <row r="248" spans="1:8" ht="28.9" customHeight="1" x14ac:dyDescent="0.2">
      <c r="A248" s="21" t="s">
        <v>272</v>
      </c>
      <c r="B248" s="33" t="s">
        <v>110</v>
      </c>
      <c r="C248" s="32" t="s">
        <v>56</v>
      </c>
      <c r="D248" s="9">
        <f>D246</f>
        <v>40</v>
      </c>
      <c r="E248" s="9">
        <f t="shared" ref="E248:F248" si="83">E246</f>
        <v>40</v>
      </c>
      <c r="F248" s="9">
        <f t="shared" si="83"/>
        <v>40</v>
      </c>
      <c r="G248" s="33" t="s">
        <v>0</v>
      </c>
    </row>
    <row r="249" spans="1:8" ht="28.9" customHeight="1" x14ac:dyDescent="0.2">
      <c r="A249" s="14" t="s">
        <v>35</v>
      </c>
      <c r="B249" s="15" t="s">
        <v>150</v>
      </c>
      <c r="C249" s="14" t="s">
        <v>87</v>
      </c>
      <c r="D249" s="9">
        <v>321199.82000000216</v>
      </c>
      <c r="E249" s="9">
        <f>D249</f>
        <v>321199.82000000216</v>
      </c>
      <c r="F249" s="9">
        <f>D249</f>
        <v>321199.82000000216</v>
      </c>
      <c r="G249" s="15" t="s">
        <v>0</v>
      </c>
    </row>
    <row r="250" spans="1:8" ht="12.75" customHeight="1" x14ac:dyDescent="0.2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8" ht="12.75" customHeight="1" x14ac:dyDescent="0.2">
      <c r="A251" s="14" t="s">
        <v>37</v>
      </c>
      <c r="B251" s="15" t="s">
        <v>152</v>
      </c>
      <c r="C251" s="14" t="s">
        <v>87</v>
      </c>
      <c r="D251" s="9">
        <f>D249+D6</f>
        <v>9438490.5300000012</v>
      </c>
      <c r="E251" s="9">
        <f>E249+E6</f>
        <v>9438490.5300000012</v>
      </c>
      <c r="F251" s="9">
        <f>F249+F6</f>
        <v>9438490.5300000012</v>
      </c>
      <c r="G251" s="15" t="s">
        <v>153</v>
      </c>
    </row>
    <row r="253" spans="1:8" x14ac:dyDescent="0.2">
      <c r="D253">
        <v>9438490.5300000012</v>
      </c>
    </row>
    <row r="255" spans="1:8" x14ac:dyDescent="0.2">
      <c r="D255">
        <f>D251-D253</f>
        <v>0</v>
      </c>
    </row>
    <row r="256" spans="1:8" x14ac:dyDescent="0.2">
      <c r="E256" s="46"/>
    </row>
    <row r="257" spans="3:3" x14ac:dyDescent="0.2">
      <c r="C257" s="2"/>
    </row>
    <row r="258" spans="3:3" x14ac:dyDescent="0.2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3" t="s">
        <v>154</v>
      </c>
      <c r="B2" s="63"/>
      <c r="C2" s="63"/>
    </row>
    <row r="3" spans="1:3" ht="11.45" customHeight="1" x14ac:dyDescent="0.2">
      <c r="A3" s="58" t="s">
        <v>0</v>
      </c>
      <c r="B3" s="58"/>
      <c r="C3" s="58"/>
    </row>
    <row r="4" spans="1:3" ht="21.6" customHeight="1" x14ac:dyDescent="0.2">
      <c r="A4" s="58" t="s">
        <v>155</v>
      </c>
      <c r="B4" s="58"/>
      <c r="C4" s="58"/>
    </row>
    <row r="5" spans="1:3" ht="21.6" customHeight="1" x14ac:dyDescent="0.2">
      <c r="A5" s="7" t="s">
        <v>79</v>
      </c>
      <c r="B5" s="7" t="s">
        <v>156</v>
      </c>
      <c r="C5" s="7" t="s">
        <v>157</v>
      </c>
    </row>
    <row r="6" spans="1:3" ht="12.75" customHeight="1" x14ac:dyDescent="0.2">
      <c r="A6" s="7" t="s">
        <v>34</v>
      </c>
      <c r="B6" s="8" t="s">
        <v>158</v>
      </c>
      <c r="C6" s="8" t="s">
        <v>159</v>
      </c>
    </row>
    <row r="7" spans="1:3" ht="12.75" customHeight="1" x14ac:dyDescent="0.2">
      <c r="A7" s="7" t="s">
        <v>35</v>
      </c>
      <c r="B7" s="8" t="s">
        <v>160</v>
      </c>
      <c r="C7" s="8" t="s">
        <v>161</v>
      </c>
    </row>
    <row r="8" spans="1:3" ht="11.45" customHeight="1" x14ac:dyDescent="0.2">
      <c r="A8" s="58" t="s">
        <v>0</v>
      </c>
      <c r="B8" s="58"/>
      <c r="C8" s="58"/>
    </row>
    <row r="9" spans="1:3" ht="21.6" customHeight="1" x14ac:dyDescent="0.2">
      <c r="A9" s="71" t="s">
        <v>162</v>
      </c>
      <c r="B9" s="71"/>
      <c r="C9" s="71"/>
    </row>
    <row r="10" spans="1:3" ht="12.75" customHeight="1" x14ac:dyDescent="0.2">
      <c r="A10" s="7" t="s">
        <v>34</v>
      </c>
      <c r="B10" s="70" t="s">
        <v>163</v>
      </c>
      <c r="C10" s="70"/>
    </row>
    <row r="11" spans="1:3" ht="12.75" customHeight="1" x14ac:dyDescent="0.2">
      <c r="A11" s="7" t="s">
        <v>35</v>
      </c>
      <c r="B11" s="70" t="s">
        <v>164</v>
      </c>
      <c r="C11" s="70"/>
    </row>
    <row r="12" spans="1:3" ht="11.45" customHeight="1" x14ac:dyDescent="0.2">
      <c r="A12" s="58" t="s">
        <v>0</v>
      </c>
      <c r="B12" s="58"/>
      <c r="C12" s="58"/>
    </row>
    <row r="13" spans="1:3" ht="21.6" customHeight="1" x14ac:dyDescent="0.2">
      <c r="A13" s="71" t="s">
        <v>165</v>
      </c>
      <c r="B13" s="71"/>
      <c r="C13" s="71"/>
    </row>
    <row r="14" spans="1:3" ht="12.75" customHeight="1" x14ac:dyDescent="0.2">
      <c r="A14" s="7" t="s">
        <v>34</v>
      </c>
      <c r="B14" s="70" t="s">
        <v>166</v>
      </c>
      <c r="C14" s="70"/>
    </row>
    <row r="15" spans="1:3" ht="11.45" customHeight="1" x14ac:dyDescent="0.2">
      <c r="A15" s="58" t="s">
        <v>0</v>
      </c>
      <c r="B15" s="58"/>
      <c r="C15" s="58"/>
    </row>
    <row r="16" spans="1:3" ht="29.45" customHeight="1" x14ac:dyDescent="0.2">
      <c r="A16" s="63" t="s">
        <v>167</v>
      </c>
      <c r="B16" s="63"/>
      <c r="C16" s="63"/>
    </row>
    <row r="17" spans="1:3" ht="10.35" customHeight="1" x14ac:dyDescent="0.2">
      <c r="A17" s="68" t="s">
        <v>0</v>
      </c>
      <c r="B17" s="68"/>
      <c r="C17" s="68"/>
    </row>
    <row r="18" spans="1:3" ht="28.9" customHeight="1" x14ac:dyDescent="0.2">
      <c r="A18" s="7" t="s">
        <v>79</v>
      </c>
      <c r="B18" s="7" t="s">
        <v>168</v>
      </c>
      <c r="C18" s="7" t="s">
        <v>169</v>
      </c>
    </row>
    <row r="19" spans="1:3" ht="12.75" customHeight="1" x14ac:dyDescent="0.2">
      <c r="A19" s="7" t="s">
        <v>34</v>
      </c>
      <c r="B19" s="8" t="s">
        <v>170</v>
      </c>
      <c r="C19" s="8" t="s">
        <v>0</v>
      </c>
    </row>
    <row r="20" spans="1:3" ht="12.75" customHeight="1" x14ac:dyDescent="0.2">
      <c r="A20" s="7" t="s">
        <v>35</v>
      </c>
      <c r="B20" s="8" t="s">
        <v>171</v>
      </c>
      <c r="C20" s="8" t="s">
        <v>0</v>
      </c>
    </row>
    <row r="21" spans="1:3" ht="28.9" customHeight="1" x14ac:dyDescent="0.2">
      <c r="A21" s="7" t="s">
        <v>36</v>
      </c>
      <c r="B21" s="8" t="s">
        <v>172</v>
      </c>
      <c r="C21" s="8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2022-12-07T03:27:53Z</dcterms:modified>
</cp:coreProperties>
</file>